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OneDrive\Ola og Britt\Diverse\ønu\"/>
    </mc:Choice>
  </mc:AlternateContent>
  <xr:revisionPtr revIDLastSave="1" documentId="11_1C55CCC08BF92B14816A424030F3677FF227BFBE" xr6:coauthVersionLast="43" xr6:coauthVersionMax="43" xr10:uidLastSave="{BFCADF4D-A1EB-432A-A139-D07F38ACA72C}"/>
  <bookViews>
    <workbookView xWindow="-120" yWindow="-120" windowWidth="25440" windowHeight="15390" tabRatio="826" xr2:uid="{00000000-000D-0000-FFFF-FFFF00000000}"/>
  </bookViews>
  <sheets>
    <sheet name="Tabell" sheetId="1" r:id="rId1"/>
    <sheet name="Kart " sheetId="3" r:id="rId2"/>
    <sheet name="Ark2" sheetId="18" r:id="rId3"/>
  </sheets>
  <definedNames>
    <definedName name="_xlnm._FilterDatabase" localSheetId="0" hidden="1">Tabell!$B$11:$J$95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1" l="1"/>
  <c r="I102" i="1"/>
  <c r="F102" i="1" s="1"/>
  <c r="F103" i="1"/>
  <c r="H103" i="1"/>
  <c r="J103" i="1"/>
  <c r="H104" i="1"/>
  <c r="I104" i="1"/>
  <c r="J104" i="1" s="1"/>
  <c r="F105" i="1"/>
  <c r="H105" i="1"/>
  <c r="J105" i="1"/>
  <c r="H106" i="1"/>
  <c r="I106" i="1"/>
  <c r="F106" i="1" s="1"/>
  <c r="F107" i="1"/>
  <c r="H107" i="1"/>
  <c r="J107" i="1"/>
  <c r="H108" i="1"/>
  <c r="I108" i="1"/>
  <c r="J108" i="1" s="1"/>
  <c r="F109" i="1"/>
  <c r="H109" i="1"/>
  <c r="J109" i="1"/>
  <c r="H98" i="1"/>
  <c r="I98" i="1"/>
  <c r="F98" i="1" s="1"/>
  <c r="F99" i="1"/>
  <c r="H99" i="1"/>
  <c r="J99" i="1"/>
  <c r="H100" i="1"/>
  <c r="I100" i="1"/>
  <c r="J100" i="1" s="1"/>
  <c r="F101" i="1"/>
  <c r="H101" i="1"/>
  <c r="J101" i="1"/>
  <c r="H96" i="1"/>
  <c r="I96" i="1"/>
  <c r="F96" i="1" s="1"/>
  <c r="J96" i="1"/>
  <c r="F97" i="1"/>
  <c r="H97" i="1"/>
  <c r="J97" i="1"/>
  <c r="J106" i="1" l="1"/>
  <c r="J102" i="1"/>
  <c r="J98" i="1"/>
  <c r="F108" i="1"/>
  <c r="F104" i="1"/>
  <c r="F100" i="1"/>
  <c r="H43" i="1"/>
  <c r="F43" i="1"/>
  <c r="I42" i="1"/>
  <c r="J42" i="1" s="1"/>
  <c r="H42" i="1"/>
  <c r="F42" i="1"/>
  <c r="H41" i="1"/>
  <c r="F41" i="1"/>
  <c r="I40" i="1"/>
  <c r="J40" i="1" s="1"/>
  <c r="H40" i="1"/>
  <c r="F40" i="1"/>
  <c r="H79" i="1"/>
  <c r="F79" i="1"/>
  <c r="I78" i="1"/>
  <c r="J78" i="1" s="1"/>
  <c r="H78" i="1"/>
  <c r="F78" i="1"/>
  <c r="J81" i="1"/>
  <c r="H81" i="1"/>
  <c r="F81" i="1"/>
  <c r="I80" i="1"/>
  <c r="J80" i="1" s="1"/>
  <c r="H80" i="1"/>
  <c r="F80" i="1"/>
  <c r="H83" i="1"/>
  <c r="F83" i="1"/>
  <c r="I82" i="1"/>
  <c r="J82" i="1" s="1"/>
  <c r="H82" i="1"/>
  <c r="F82" i="1"/>
  <c r="J85" i="1"/>
  <c r="H85" i="1"/>
  <c r="F85" i="1"/>
  <c r="I84" i="1"/>
  <c r="J84" i="1" s="1"/>
  <c r="H84" i="1"/>
  <c r="F84" i="1" l="1"/>
  <c r="J83" i="1"/>
  <c r="J79" i="1"/>
  <c r="J41" i="1"/>
  <c r="J6" i="1"/>
  <c r="F95" i="1"/>
  <c r="F93" i="1"/>
  <c r="F91" i="1"/>
  <c r="F89" i="1"/>
  <c r="F87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39" i="1"/>
  <c r="F37" i="1"/>
  <c r="F35" i="1"/>
  <c r="F33" i="1"/>
  <c r="F31" i="1"/>
  <c r="F29" i="1"/>
  <c r="F27" i="1"/>
  <c r="F25" i="1"/>
  <c r="F23" i="1"/>
  <c r="F21" i="1"/>
  <c r="F19" i="1"/>
  <c r="F17" i="1"/>
  <c r="J95" i="1" l="1"/>
  <c r="H95" i="1"/>
  <c r="I94" i="1"/>
  <c r="H94" i="1"/>
  <c r="H93" i="1"/>
  <c r="I92" i="1"/>
  <c r="F92" i="1" s="1"/>
  <c r="H92" i="1"/>
  <c r="J91" i="1"/>
  <c r="H91" i="1"/>
  <c r="I90" i="1"/>
  <c r="H90" i="1"/>
  <c r="H89" i="1"/>
  <c r="I88" i="1"/>
  <c r="F88" i="1" s="1"/>
  <c r="H88" i="1"/>
  <c r="J87" i="1"/>
  <c r="H87" i="1"/>
  <c r="I86" i="1"/>
  <c r="H86" i="1"/>
  <c r="H77" i="1"/>
  <c r="I76" i="1"/>
  <c r="H76" i="1"/>
  <c r="J75" i="1"/>
  <c r="H75" i="1"/>
  <c r="I74" i="1"/>
  <c r="H74" i="1"/>
  <c r="H73" i="1"/>
  <c r="I72" i="1"/>
  <c r="H72" i="1"/>
  <c r="J71" i="1"/>
  <c r="H71" i="1"/>
  <c r="I70" i="1"/>
  <c r="H70" i="1"/>
  <c r="H69" i="1"/>
  <c r="I68" i="1"/>
  <c r="H68" i="1"/>
  <c r="J67" i="1"/>
  <c r="H67" i="1"/>
  <c r="I66" i="1"/>
  <c r="H66" i="1"/>
  <c r="H65" i="1"/>
  <c r="I64" i="1"/>
  <c r="H64" i="1"/>
  <c r="J88" i="1" l="1"/>
  <c r="J92" i="1"/>
  <c r="J70" i="1"/>
  <c r="F70" i="1"/>
  <c r="J66" i="1"/>
  <c r="F66" i="1"/>
  <c r="J68" i="1"/>
  <c r="F68" i="1"/>
  <c r="J74" i="1"/>
  <c r="F74" i="1"/>
  <c r="J76" i="1"/>
  <c r="F76" i="1"/>
  <c r="J86" i="1"/>
  <c r="F86" i="1"/>
  <c r="J90" i="1"/>
  <c r="F90" i="1"/>
  <c r="J94" i="1"/>
  <c r="F94" i="1"/>
  <c r="J64" i="1"/>
  <c r="F64" i="1"/>
  <c r="J72" i="1"/>
  <c r="F72" i="1"/>
  <c r="J77" i="1"/>
  <c r="J65" i="1"/>
  <c r="J89" i="1"/>
  <c r="J93" i="1"/>
  <c r="J69" i="1"/>
  <c r="J73" i="1"/>
  <c r="J63" i="1" l="1"/>
  <c r="I62" i="1"/>
  <c r="F62" i="1" s="1"/>
  <c r="H63" i="1"/>
  <c r="H62" i="1"/>
  <c r="J62" i="1" l="1"/>
  <c r="H61" i="1" l="1"/>
  <c r="I60" i="1"/>
  <c r="F60" i="1" s="1"/>
  <c r="H60" i="1"/>
  <c r="J59" i="1"/>
  <c r="H59" i="1"/>
  <c r="I58" i="1"/>
  <c r="F58" i="1" s="1"/>
  <c r="H58" i="1"/>
  <c r="H57" i="1"/>
  <c r="I56" i="1"/>
  <c r="F56" i="1" s="1"/>
  <c r="H56" i="1"/>
  <c r="J55" i="1"/>
  <c r="H55" i="1"/>
  <c r="I54" i="1"/>
  <c r="F54" i="1" s="1"/>
  <c r="H54" i="1"/>
  <c r="H53" i="1"/>
  <c r="I52" i="1"/>
  <c r="F52" i="1" s="1"/>
  <c r="H52" i="1"/>
  <c r="J51" i="1"/>
  <c r="H51" i="1"/>
  <c r="I50" i="1"/>
  <c r="F50" i="1" s="1"/>
  <c r="H50" i="1"/>
  <c r="H49" i="1"/>
  <c r="I48" i="1"/>
  <c r="F48" i="1" s="1"/>
  <c r="H48" i="1"/>
  <c r="J60" i="1" l="1"/>
  <c r="J58" i="1"/>
  <c r="J56" i="1"/>
  <c r="J54" i="1"/>
  <c r="J52" i="1"/>
  <c r="J50" i="1"/>
  <c r="J48" i="1"/>
  <c r="J57" i="1"/>
  <c r="J61" i="1"/>
  <c r="J53" i="1"/>
  <c r="J49" i="1"/>
  <c r="I46" i="1" l="1"/>
  <c r="F46" i="1" s="1"/>
  <c r="I44" i="1"/>
  <c r="I38" i="1"/>
  <c r="F38" i="1" s="1"/>
  <c r="I36" i="1"/>
  <c r="F36" i="1" s="1"/>
  <c r="I34" i="1"/>
  <c r="F34" i="1" s="1"/>
  <c r="I32" i="1"/>
  <c r="F32" i="1" s="1"/>
  <c r="I30" i="1"/>
  <c r="F30" i="1" s="1"/>
  <c r="I28" i="1"/>
  <c r="F28" i="1" s="1"/>
  <c r="I26" i="1"/>
  <c r="F26" i="1" s="1"/>
  <c r="I24" i="1"/>
  <c r="F24" i="1" s="1"/>
  <c r="I22" i="1"/>
  <c r="F22" i="1" s="1"/>
  <c r="I20" i="1"/>
  <c r="F20" i="1" s="1"/>
  <c r="I18" i="1"/>
  <c r="F18" i="1" s="1"/>
  <c r="I16" i="1"/>
  <c r="F16" i="1" s="1"/>
  <c r="F15" i="1"/>
  <c r="I14" i="1"/>
  <c r="J47" i="1"/>
  <c r="H16" i="1"/>
  <c r="H15" i="1"/>
  <c r="H14" i="1"/>
  <c r="H47" i="1"/>
  <c r="H45" i="1"/>
  <c r="H39" i="1"/>
  <c r="H37" i="1"/>
  <c r="H35" i="1"/>
  <c r="H33" i="1"/>
  <c r="H31" i="1"/>
  <c r="H29" i="1"/>
  <c r="H27" i="1"/>
  <c r="H25" i="1"/>
  <c r="H23" i="1"/>
  <c r="H21" i="1"/>
  <c r="H19" i="1"/>
  <c r="H46" i="1"/>
  <c r="H44" i="1"/>
  <c r="H38" i="1"/>
  <c r="H36" i="1"/>
  <c r="H34" i="1"/>
  <c r="H32" i="1"/>
  <c r="H30" i="1"/>
  <c r="H28" i="1"/>
  <c r="H26" i="1"/>
  <c r="H24" i="1"/>
  <c r="H22" i="1"/>
  <c r="H20" i="1"/>
  <c r="H18" i="1"/>
  <c r="H17" i="1"/>
  <c r="F44" i="1" l="1"/>
  <c r="J43" i="1"/>
  <c r="I4" i="1"/>
  <c r="H6" i="1" s="1"/>
  <c r="H5" i="1" s="1"/>
  <c r="F14" i="1"/>
  <c r="J31" i="1"/>
  <c r="J27" i="1"/>
  <c r="J23" i="1"/>
  <c r="J19" i="1"/>
  <c r="J35" i="1"/>
  <c r="J34" i="1"/>
  <c r="J45" i="1"/>
  <c r="J25" i="1"/>
  <c r="J46" i="1"/>
  <c r="J20" i="1"/>
  <c r="J24" i="1"/>
  <c r="J28" i="1"/>
  <c r="J44" i="1"/>
  <c r="J39" i="1"/>
  <c r="J37" i="1"/>
  <c r="J38" i="1"/>
  <c r="J36" i="1"/>
  <c r="J33" i="1"/>
  <c r="J32" i="1"/>
  <c r="J26" i="1"/>
  <c r="J22" i="1"/>
  <c r="J21" i="1"/>
  <c r="J18" i="1"/>
  <c r="J17" i="1"/>
  <c r="J14" i="1"/>
  <c r="J30" i="1" l="1"/>
  <c r="F4" i="1"/>
  <c r="J29" i="1"/>
  <c r="J16" i="1"/>
</calcChain>
</file>

<file path=xl/sharedStrings.xml><?xml version="1.0" encoding="utf-8"?>
<sst xmlns="http://schemas.openxmlformats.org/spreadsheetml/2006/main" count="104" uniqueCount="54">
  <si>
    <t>Dato</t>
  </si>
  <si>
    <t>Ansvarleg</t>
  </si>
  <si>
    <t>SUM TOTAL</t>
  </si>
  <si>
    <t xml:space="preserve"> </t>
  </si>
  <si>
    <t>Antal garn</t>
  </si>
  <si>
    <t>Antal fisk pr garn</t>
  </si>
  <si>
    <t>Ca kg</t>
  </si>
  <si>
    <t>Sum antal fisk</t>
  </si>
  <si>
    <t>Antal fisk
Røyr
Aure</t>
  </si>
  <si>
    <t xml:space="preserve"> Prosent 
røyr-aure</t>
  </si>
  <si>
    <t xml:space="preserve">Kommentar 
</t>
  </si>
  <si>
    <t>Antal garndøgn</t>
  </si>
  <si>
    <t>Ola Kringlen</t>
  </si>
  <si>
    <t>Signe Mehl</t>
  </si>
  <si>
    <t>Kurs</t>
  </si>
  <si>
    <t>Janne Svorstøl</t>
  </si>
  <si>
    <t>Kjell Stuhaug</t>
  </si>
  <si>
    <t>Anette Sundal</t>
  </si>
  <si>
    <t>Ståle Ims</t>
  </si>
  <si>
    <t>Sverre Vonen</t>
  </si>
  <si>
    <t>Ole Kristian Vonen</t>
  </si>
  <si>
    <t>Olav R. Fimland</t>
  </si>
  <si>
    <t>Astrid Øydvin</t>
  </si>
  <si>
    <t>Odd Vonen</t>
  </si>
  <si>
    <t>Bjørn Olav Espe</t>
  </si>
  <si>
    <t>Jan Erik Alfstad</t>
  </si>
  <si>
    <t>Bjørn Ove Botten</t>
  </si>
  <si>
    <t>Janne Lykkebø</t>
  </si>
  <si>
    <t>Harald Sægrov</t>
  </si>
  <si>
    <t>Gjennomsnitt vekt (ca gram)</t>
  </si>
  <si>
    <t>.</t>
  </si>
  <si>
    <t>Eigne + utlånsgarn</t>
  </si>
  <si>
    <t>1 stk 19mm utlånsgarn</t>
  </si>
  <si>
    <t>Per Hopland</t>
  </si>
  <si>
    <t>Utlånsgarn 19, 26, 29mm</t>
  </si>
  <si>
    <t>4 stk 26mm</t>
  </si>
  <si>
    <t>4 stk 19mm, 4 stk 26mm, 2 stk 29mm</t>
  </si>
  <si>
    <t>4 stk 19mm, 4 stk 26mm, 4 stk 29mm</t>
  </si>
  <si>
    <t xml:space="preserve"> 4 stk 26mm, 4 stk 29mm</t>
  </si>
  <si>
    <t>26mm</t>
  </si>
  <si>
    <t>2 stk 26mm,1 stk 19mm utlånsgarn</t>
  </si>
  <si>
    <t>2 stk 29mm, 1 stk 19mm utlånsgarn</t>
  </si>
  <si>
    <t>2 stk 19mm, 4 stk 26mm, 4 stk 29mm</t>
  </si>
  <si>
    <t>22mm,26mm</t>
  </si>
  <si>
    <t>?</t>
  </si>
  <si>
    <t>19, 26,29mm</t>
  </si>
  <si>
    <t>ØNU</t>
  </si>
  <si>
    <t>Gjenglømt garn som hadde stått 2 veker. Anslått 100 fisk i garnet</t>
  </si>
  <si>
    <t>Ved Holeelva og Holmen</t>
  </si>
  <si>
    <t>Inst i vatnet</t>
  </si>
  <si>
    <t>Utfiskingshelg. Inste bassenget. 13 og 16mm garn</t>
  </si>
  <si>
    <t>Yste bassenget</t>
  </si>
  <si>
    <t>Yste bassenget+ 1 aure på 37 cm på fluge i Storeelva. Gamal hann</t>
  </si>
  <si>
    <t>Prøvefiske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</si>
</sst>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/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 applyProtection="1">
      <alignment horizontal="center"/>
      <protection locked="0"/>
    </xf>
    <xf numFmtId="1" fontId="1" fillId="0" borderId="32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</xf>
    <xf numFmtId="1" fontId="1" fillId="0" borderId="20" xfId="0" applyNumberFormat="1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25" xfId="0" applyNumberFormat="1" applyFont="1" applyFill="1" applyBorder="1" applyAlignment="1" applyProtection="1">
      <alignment horizontal="center"/>
    </xf>
    <xf numFmtId="1" fontId="1" fillId="0" borderId="46" xfId="0" applyNumberFormat="1" applyFont="1" applyFill="1" applyBorder="1" applyAlignment="1" applyProtection="1">
      <alignment horizontal="center"/>
    </xf>
    <xf numFmtId="165" fontId="0" fillId="0" borderId="24" xfId="0" applyNumberFormat="1" applyFill="1" applyBorder="1" applyAlignment="1" applyProtection="1">
      <alignment horizontal="left"/>
      <protection locked="0"/>
    </xf>
    <xf numFmtId="165" fontId="0" fillId="0" borderId="23" xfId="0" applyNumberForma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1" fontId="1" fillId="0" borderId="53" xfId="0" applyNumberFormat="1" applyFont="1" applyFill="1" applyBorder="1" applyAlignment="1" applyProtection="1">
      <alignment horizontal="center"/>
    </xf>
    <xf numFmtId="1" fontId="1" fillId="0" borderId="51" xfId="0" applyNumberFormat="1" applyFont="1" applyFill="1" applyBorder="1" applyAlignment="1" applyProtection="1">
      <alignment horizont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 applyProtection="1">
      <alignment horizontal="center" vertical="center"/>
    </xf>
    <xf numFmtId="164" fontId="1" fillId="0" borderId="35" xfId="0" applyNumberFormat="1" applyFont="1" applyFill="1" applyBorder="1" applyAlignment="1" applyProtection="1">
      <alignment horizontal="center" vertical="center"/>
    </xf>
    <xf numFmtId="164" fontId="1" fillId="0" borderId="36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1" fontId="1" fillId="0" borderId="52" xfId="0" applyNumberFormat="1" applyFont="1" applyFill="1" applyBorder="1" applyAlignment="1" applyProtection="1">
      <alignment horizontal="center"/>
    </xf>
    <xf numFmtId="1" fontId="1" fillId="0" borderId="40" xfId="0" applyNumberFormat="1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47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1" fontId="0" fillId="0" borderId="48" xfId="0" applyNumberFormat="1" applyFont="1" applyFill="1" applyBorder="1" applyAlignment="1" applyProtection="1">
      <alignment horizontal="left"/>
    </xf>
    <xf numFmtId="1" fontId="0" fillId="0" borderId="31" xfId="0" applyNumberFormat="1" applyFont="1" applyFill="1" applyBorder="1" applyAlignment="1" applyProtection="1">
      <alignment horizontal="left"/>
    </xf>
    <xf numFmtId="1" fontId="1" fillId="0" borderId="50" xfId="0" applyNumberFormat="1" applyFont="1" applyFill="1" applyBorder="1" applyAlignment="1" applyProtection="1">
      <alignment horizontal="center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0" fillId="0" borderId="27" xfId="0" applyNumberForma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0" borderId="15" xfId="0" applyFill="1" applyBorder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56" xfId="0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288598</xdr:colOff>
      <xdr:row>7</xdr:row>
      <xdr:rowOff>77530</xdr:rowOff>
    </xdr:from>
    <xdr:to>
      <xdr:col>5</xdr:col>
      <xdr:colOff>499034</xdr:colOff>
      <xdr:row>9</xdr:row>
      <xdr:rowOff>177212</xdr:rowOff>
    </xdr:to>
    <xdr:sp macro="" textlink="">
      <xdr:nvSpPr>
        <xdr:cNvPr id="5" name="Pil op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30562" y="1465459"/>
          <a:ext cx="210436" cy="5351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285750</xdr:colOff>
      <xdr:row>7</xdr:row>
      <xdr:rowOff>81644</xdr:rowOff>
    </xdr:from>
    <xdr:to>
      <xdr:col>8</xdr:col>
      <xdr:colOff>496186</xdr:colOff>
      <xdr:row>9</xdr:row>
      <xdr:rowOff>181326</xdr:rowOff>
    </xdr:to>
    <xdr:sp macro="" textlink="">
      <xdr:nvSpPr>
        <xdr:cNvPr id="6" name="Pil op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R109"/>
  <sheetViews>
    <sheetView showGridLines="0" tabSelected="1" zoomScale="70" zoomScaleNormal="70" workbookViewId="0">
      <selection activeCell="B11" sqref="B11:B12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8.140625" customWidth="1"/>
    <col min="4" max="4" width="17.7109375" customWidth="1"/>
    <col min="5" max="5" width="17.7109375" hidden="1" customWidth="1"/>
    <col min="6" max="6" width="12.28515625" style="1" hidden="1" customWidth="1"/>
    <col min="7" max="7" width="12.28515625" style="1" customWidth="1"/>
    <col min="8" max="8" width="12.28515625" style="1" hidden="1" customWidth="1"/>
    <col min="9" max="10" width="12.28515625" style="1" customWidth="1"/>
    <col min="11" max="11" width="67.28515625" customWidth="1"/>
  </cols>
  <sheetData>
    <row r="2" spans="2:11" x14ac:dyDescent="0.25">
      <c r="F2"/>
      <c r="G2"/>
      <c r="H2"/>
      <c r="I2"/>
      <c r="J2"/>
    </row>
    <row r="3" spans="2:11" ht="15.75" thickBot="1" x14ac:dyDescent="0.3"/>
    <row r="4" spans="2:11" ht="15.75" thickBot="1" x14ac:dyDescent="0.3">
      <c r="B4" s="4"/>
      <c r="C4" s="2"/>
      <c r="D4" s="2"/>
      <c r="E4" s="2"/>
      <c r="F4" s="49">
        <f>SUM(F14:F68)</f>
        <v>78.23</v>
      </c>
      <c r="G4" s="52"/>
      <c r="H4" s="15"/>
      <c r="I4" s="55">
        <f>SUM(I14:I100)</f>
        <v>1980</v>
      </c>
      <c r="J4" s="64" t="s">
        <v>11</v>
      </c>
      <c r="K4" s="86">
        <v>2017</v>
      </c>
    </row>
    <row r="5" spans="2:11" ht="15.75" thickBot="1" x14ac:dyDescent="0.3">
      <c r="B5" s="5"/>
      <c r="C5" s="3"/>
      <c r="D5" s="3"/>
      <c r="E5" s="3"/>
      <c r="F5" s="50"/>
      <c r="G5" s="53"/>
      <c r="H5" s="16">
        <f>100-H6</f>
        <v>39.343434343434346</v>
      </c>
      <c r="I5" s="53"/>
      <c r="J5" s="65"/>
      <c r="K5" s="87"/>
    </row>
    <row r="6" spans="2:11" ht="15" customHeight="1" thickBot="1" x14ac:dyDescent="0.3">
      <c r="B6" s="5"/>
      <c r="C6" s="8" t="s">
        <v>2</v>
      </c>
      <c r="D6" s="3"/>
      <c r="E6" s="3"/>
      <c r="F6" s="50"/>
      <c r="G6" s="53"/>
      <c r="H6" s="16">
        <f>((G15+G17+G19+G21+G23+G25+G27+G29+G31+G33+G35+G37+G39+G41+G43+G45+G47+G49+G51+G53+G55+G57+G59+G61+G63+G65+G67+G69+G71+G73+G75+G77+G79+G81+G83+G85+G87+G89+G91+G93+G95)/I4)*100</f>
        <v>60.656565656565654</v>
      </c>
      <c r="I6" s="53"/>
      <c r="J6" s="66">
        <f>SUM(C14:C100)</f>
        <v>283</v>
      </c>
      <c r="K6" s="87"/>
    </row>
    <row r="7" spans="2:11" ht="15.75" thickBot="1" x14ac:dyDescent="0.3">
      <c r="B7" s="6"/>
      <c r="C7" s="7"/>
      <c r="D7" s="7"/>
      <c r="E7" s="7"/>
      <c r="F7" s="51"/>
      <c r="G7" s="54"/>
      <c r="H7" s="14"/>
      <c r="I7" s="54"/>
      <c r="J7" s="67"/>
      <c r="K7" s="88"/>
    </row>
    <row r="8" spans="2:11" x14ac:dyDescent="0.25">
      <c r="B8" s="11"/>
      <c r="C8" s="11"/>
      <c r="D8" s="11"/>
      <c r="E8" s="11"/>
      <c r="F8" s="10"/>
      <c r="G8" s="10"/>
      <c r="H8" s="10"/>
      <c r="I8" s="10"/>
      <c r="J8" s="10"/>
      <c r="K8" s="9"/>
    </row>
    <row r="9" spans="2:11" ht="18.75" x14ac:dyDescent="0.25">
      <c r="B9" s="68"/>
      <c r="C9" s="68"/>
      <c r="D9" s="68"/>
      <c r="E9" s="17"/>
      <c r="F9" s="12"/>
      <c r="G9" s="12"/>
      <c r="H9" s="12"/>
      <c r="I9" s="12"/>
      <c r="J9" s="12"/>
      <c r="K9" s="9"/>
    </row>
    <row r="10" spans="2:11" ht="15.75" thickBot="1" x14ac:dyDescent="0.3"/>
    <row r="11" spans="2:11" ht="16.5" customHeight="1" thickTop="1" x14ac:dyDescent="0.25">
      <c r="B11" s="71" t="s">
        <v>0</v>
      </c>
      <c r="C11" s="73" t="s">
        <v>4</v>
      </c>
      <c r="D11" s="83" t="s">
        <v>1</v>
      </c>
      <c r="E11" s="89" t="s">
        <v>29</v>
      </c>
      <c r="F11" s="75" t="s">
        <v>6</v>
      </c>
      <c r="G11" s="75" t="s">
        <v>8</v>
      </c>
      <c r="H11" s="47" t="s">
        <v>9</v>
      </c>
      <c r="I11" s="47" t="s">
        <v>7</v>
      </c>
      <c r="J11" s="47" t="s">
        <v>5</v>
      </c>
      <c r="K11" s="81" t="s">
        <v>10</v>
      </c>
    </row>
    <row r="12" spans="2:11" ht="30.75" customHeight="1" thickBot="1" x14ac:dyDescent="0.3">
      <c r="B12" s="72"/>
      <c r="C12" s="74"/>
      <c r="D12" s="84"/>
      <c r="E12" s="90"/>
      <c r="F12" s="76"/>
      <c r="G12" s="76"/>
      <c r="H12" s="48"/>
      <c r="I12" s="48"/>
      <c r="J12" s="48"/>
      <c r="K12" s="82"/>
    </row>
    <row r="13" spans="2:11" ht="16.5" thickTop="1" thickBot="1" x14ac:dyDescent="0.3">
      <c r="B13" s="77" t="s">
        <v>30</v>
      </c>
      <c r="C13" s="78"/>
      <c r="D13" s="78"/>
      <c r="E13" s="78"/>
      <c r="F13" s="78"/>
      <c r="G13" s="78"/>
      <c r="H13" s="78"/>
      <c r="I13" s="78"/>
      <c r="J13" s="78"/>
      <c r="K13" s="79"/>
    </row>
    <row r="14" spans="2:11" ht="16.5" customHeight="1" thickTop="1" thickBot="1" x14ac:dyDescent="0.3">
      <c r="B14" s="69">
        <v>42882</v>
      </c>
      <c r="C14" s="70">
        <v>4</v>
      </c>
      <c r="D14" s="85" t="s">
        <v>12</v>
      </c>
      <c r="E14" s="91">
        <v>200</v>
      </c>
      <c r="F14" s="63">
        <f>IF(ISERROR(I14*E14/1000),"",I14*E14/1000)</f>
        <v>1.6</v>
      </c>
      <c r="G14" s="18">
        <v>0</v>
      </c>
      <c r="H14" s="19">
        <f>IF(ISERROR(G14/(G14+G15)*100),"",G14/(G14+G15)*100)</f>
        <v>0</v>
      </c>
      <c r="I14" s="56">
        <f>IF((G14+G15)=0,"",G14+G15)</f>
        <v>8</v>
      </c>
      <c r="J14" s="80">
        <f>I14/C14</f>
        <v>2</v>
      </c>
      <c r="K14" s="59" t="s">
        <v>35</v>
      </c>
    </row>
    <row r="15" spans="2:11" ht="16.5" customHeight="1" thickBot="1" x14ac:dyDescent="0.3">
      <c r="B15" s="29"/>
      <c r="C15" s="31"/>
      <c r="D15" s="43"/>
      <c r="E15" s="35"/>
      <c r="F15" s="44" t="str">
        <f>IF(ISERROR(D15/(D15+D16)*100),"",D15/(D15+D16)*100)</f>
        <v/>
      </c>
      <c r="G15" s="20">
        <v>8</v>
      </c>
      <c r="H15" s="21">
        <f>IF(ISERROR(G15/(G15+G14)*100),"",G15/(G15+G14)*100)</f>
        <v>100</v>
      </c>
      <c r="I15" s="39"/>
      <c r="J15" s="41"/>
      <c r="K15" s="60"/>
    </row>
    <row r="16" spans="2:11" ht="15" customHeight="1" thickTop="1" x14ac:dyDescent="0.25">
      <c r="B16" s="28">
        <v>42883</v>
      </c>
      <c r="C16" s="30">
        <v>4</v>
      </c>
      <c r="D16" s="42" t="s">
        <v>12</v>
      </c>
      <c r="E16" s="34">
        <v>200</v>
      </c>
      <c r="F16" s="36">
        <f t="shared" ref="F16" si="0">IF(ISERROR(I16*E16/1000),"",I16*E16/1000)</f>
        <v>0.8</v>
      </c>
      <c r="G16" s="18">
        <v>0</v>
      </c>
      <c r="H16" s="22">
        <f>IF(ISERROR(G16/(G16+G17)*100),"",G16/(G16+G17)*100)</f>
        <v>0</v>
      </c>
      <c r="I16" s="38">
        <f>IF((G16+G17)=0,"",G16+G17)</f>
        <v>4</v>
      </c>
      <c r="J16" s="40">
        <f>IF(ISERROR(I16/C16),"",I16/C16)</f>
        <v>1</v>
      </c>
      <c r="K16" s="57" t="s">
        <v>35</v>
      </c>
    </row>
    <row r="17" spans="2:18" ht="15.75" customHeight="1" thickBot="1" x14ac:dyDescent="0.3">
      <c r="B17" s="29"/>
      <c r="C17" s="31"/>
      <c r="D17" s="43"/>
      <c r="E17" s="35"/>
      <c r="F17" s="37" t="str">
        <f t="shared" ref="F17" si="1">IF(ISERROR(D17/(D17+D18)*100),"",D17/(D17+D18)*100)</f>
        <v/>
      </c>
      <c r="G17" s="20">
        <v>4</v>
      </c>
      <c r="H17" s="21">
        <f>IF(ISERROR(G17/(G17+G16)*100),"",G17/(G17+G16)*100)</f>
        <v>100</v>
      </c>
      <c r="I17" s="39"/>
      <c r="J17" s="41">
        <f t="shared" ref="J17:J45" si="2">IF(ISERROR(I17/(I17+I18)*100),"",I17/(I17+I18)*100)</f>
        <v>0</v>
      </c>
      <c r="K17" s="58"/>
    </row>
    <row r="18" spans="2:18" ht="15.75" thickBot="1" x14ac:dyDescent="0.3">
      <c r="B18" s="28">
        <v>42889</v>
      </c>
      <c r="C18" s="30">
        <v>4</v>
      </c>
      <c r="D18" s="42" t="s">
        <v>12</v>
      </c>
      <c r="E18" s="34">
        <v>200</v>
      </c>
      <c r="F18" s="44">
        <f t="shared" ref="F18" si="3">IF(ISERROR(I18*E18/1000),"",I18*E18/1000)</f>
        <v>2.6</v>
      </c>
      <c r="G18" s="23">
        <v>0</v>
      </c>
      <c r="H18" s="24">
        <f>IF(ISERROR(G18/(G18+G19)*100),"",G18/(G18+G19)*100)</f>
        <v>0</v>
      </c>
      <c r="I18" s="38">
        <f t="shared" ref="I18" si="4">IF((G18+G19)=0,"",G18+G19)</f>
        <v>13</v>
      </c>
      <c r="J18" s="40">
        <f>IF(ISERROR(I18/C18),"",I18/C18)</f>
        <v>3.25</v>
      </c>
      <c r="K18" s="57" t="s">
        <v>35</v>
      </c>
      <c r="R18" t="s">
        <v>3</v>
      </c>
    </row>
    <row r="19" spans="2:18" ht="15.75" thickBot="1" x14ac:dyDescent="0.3">
      <c r="B19" s="29"/>
      <c r="C19" s="31"/>
      <c r="D19" s="43"/>
      <c r="E19" s="35"/>
      <c r="F19" s="44" t="str">
        <f t="shared" ref="F19" si="5">IF(ISERROR(D19/(D19+D20)*100),"",D19/(D19+D20)*100)</f>
        <v/>
      </c>
      <c r="G19" s="20">
        <v>13</v>
      </c>
      <c r="H19" s="25">
        <f>IF(ISERROR(G19/(G19+G18)*100),"",G19/(G19+G18)*100)</f>
        <v>100</v>
      </c>
      <c r="I19" s="39"/>
      <c r="J19" s="41">
        <f t="shared" si="2"/>
        <v>0</v>
      </c>
      <c r="K19" s="58"/>
    </row>
    <row r="20" spans="2:18" ht="15.75" thickBot="1" x14ac:dyDescent="0.3">
      <c r="B20" s="28">
        <v>42890</v>
      </c>
      <c r="C20" s="30">
        <v>2</v>
      </c>
      <c r="D20" s="42" t="s">
        <v>13</v>
      </c>
      <c r="E20" s="34">
        <v>150</v>
      </c>
      <c r="F20" s="44">
        <f t="shared" ref="F20" si="6">IF(ISERROR(I20*E20/1000),"",I20*E20/1000)</f>
        <v>1.35</v>
      </c>
      <c r="G20" s="23">
        <v>0</v>
      </c>
      <c r="H20" s="26">
        <f>IF(ISERROR(G20/(G20+G21)*100),"",G20/(G20+G21)*100)</f>
        <v>0</v>
      </c>
      <c r="I20" s="38">
        <f t="shared" ref="I20" si="7">IF((G20+G21)=0,"",G20+G21)</f>
        <v>9</v>
      </c>
      <c r="J20" s="40">
        <f>IF(ISERROR(I20/C20),"",I20/C20)</f>
        <v>4.5</v>
      </c>
      <c r="K20" s="42" t="s">
        <v>39</v>
      </c>
    </row>
    <row r="21" spans="2:18" ht="15.75" thickBot="1" x14ac:dyDescent="0.3">
      <c r="B21" s="29"/>
      <c r="C21" s="31"/>
      <c r="D21" s="43"/>
      <c r="E21" s="35"/>
      <c r="F21" s="44" t="str">
        <f t="shared" ref="F21" si="8">IF(ISERROR(D21/(D21+D22)*100),"",D21/(D21+D22)*100)</f>
        <v/>
      </c>
      <c r="G21" s="20">
        <v>9</v>
      </c>
      <c r="H21" s="25">
        <f>IF(ISERROR(G21/(G21+G20)*100),"",G21/(G21+G20)*100)</f>
        <v>100</v>
      </c>
      <c r="I21" s="39"/>
      <c r="J21" s="41">
        <f t="shared" si="2"/>
        <v>0</v>
      </c>
      <c r="K21" s="43"/>
    </row>
    <row r="22" spans="2:18" ht="15.75" thickBot="1" x14ac:dyDescent="0.3">
      <c r="B22" s="28">
        <v>42891</v>
      </c>
      <c r="C22" s="30">
        <v>6</v>
      </c>
      <c r="D22" s="42" t="s">
        <v>12</v>
      </c>
      <c r="E22" s="34">
        <v>200</v>
      </c>
      <c r="F22" s="44">
        <f t="shared" ref="F22" si="9">IF(ISERROR(I22*E22/1000),"",I22*E22/1000)</f>
        <v>4.8</v>
      </c>
      <c r="G22" s="23">
        <v>2</v>
      </c>
      <c r="H22" s="26">
        <f>IF(ISERROR(G22/(G22+G23)*100),"",G22/(G22+G23)*100)</f>
        <v>8.3333333333333321</v>
      </c>
      <c r="I22" s="38">
        <f t="shared" ref="I22" si="10">IF((G22+G23)=0,"",G22+G23)</f>
        <v>24</v>
      </c>
      <c r="J22" s="40">
        <f>IF(ISERROR(I22/C22),"",I22/C22)</f>
        <v>4</v>
      </c>
      <c r="K22" s="42" t="s">
        <v>35</v>
      </c>
    </row>
    <row r="23" spans="2:18" ht="15.75" thickBot="1" x14ac:dyDescent="0.3">
      <c r="B23" s="29"/>
      <c r="C23" s="31"/>
      <c r="D23" s="43"/>
      <c r="E23" s="35"/>
      <c r="F23" s="44" t="str">
        <f t="shared" ref="F23" si="11">IF(ISERROR(D23/(D23+D24)*100),"",D23/(D23+D24)*100)</f>
        <v/>
      </c>
      <c r="G23" s="20">
        <v>22</v>
      </c>
      <c r="H23" s="25">
        <f>IF(ISERROR(G23/(G23+G22)*100),"",G23/(G23+G22)*100)</f>
        <v>91.666666666666657</v>
      </c>
      <c r="I23" s="39"/>
      <c r="J23" s="41">
        <f t="shared" si="2"/>
        <v>0</v>
      </c>
      <c r="K23" s="43"/>
    </row>
    <row r="24" spans="2:18" ht="15.75" thickBot="1" x14ac:dyDescent="0.3">
      <c r="B24" s="28">
        <v>42904</v>
      </c>
      <c r="C24" s="30">
        <v>10</v>
      </c>
      <c r="D24" s="42" t="s">
        <v>14</v>
      </c>
      <c r="E24" s="34">
        <v>100</v>
      </c>
      <c r="F24" s="44">
        <f t="shared" ref="F24" si="12">IF(ISERROR(I24*E24/1000),"",I24*E24/1000)</f>
        <v>3.6</v>
      </c>
      <c r="G24" s="23">
        <v>13</v>
      </c>
      <c r="H24" s="26">
        <f>IF(ISERROR(G24/(G24+G25)*100),"",G24/(G24+G25)*100)</f>
        <v>36.111111111111107</v>
      </c>
      <c r="I24" s="38">
        <f t="shared" ref="I24" si="13">IF((G24+G25)=0,"",G24+G25)</f>
        <v>36</v>
      </c>
      <c r="J24" s="40">
        <f>IF(ISERROR(I24/C24),"",I24/C24)</f>
        <v>3.6</v>
      </c>
      <c r="K24" s="42" t="s">
        <v>45</v>
      </c>
    </row>
    <row r="25" spans="2:18" ht="15.75" thickBot="1" x14ac:dyDescent="0.3">
      <c r="B25" s="29"/>
      <c r="C25" s="31"/>
      <c r="D25" s="43"/>
      <c r="E25" s="35"/>
      <c r="F25" s="44" t="str">
        <f t="shared" ref="F25" si="14">IF(ISERROR(D25/(D25+D26)*100),"",D25/(D25+D26)*100)</f>
        <v/>
      </c>
      <c r="G25" s="20">
        <v>23</v>
      </c>
      <c r="H25" s="25">
        <f>IF(ISERROR(G25/(G25+G24)*100),"",G25/(G25+G24)*100)</f>
        <v>63.888888888888886</v>
      </c>
      <c r="I25" s="39"/>
      <c r="J25" s="41">
        <f t="shared" si="2"/>
        <v>0</v>
      </c>
      <c r="K25" s="43"/>
    </row>
    <row r="26" spans="2:18" ht="15.75" thickBot="1" x14ac:dyDescent="0.3">
      <c r="B26" s="28">
        <v>42911</v>
      </c>
      <c r="C26" s="30">
        <v>10</v>
      </c>
      <c r="D26" s="42" t="s">
        <v>12</v>
      </c>
      <c r="E26" s="34">
        <v>180</v>
      </c>
      <c r="F26" s="44">
        <f t="shared" ref="F26" si="15">IF(ISERROR(I26*E26/1000),"",I26*E26/1000)</f>
        <v>4.1399999999999997</v>
      </c>
      <c r="G26" s="23">
        <v>2</v>
      </c>
      <c r="H26" s="26">
        <f>IF(ISERROR(G26/(G26+G27)*100),"",G26/(G26+G27)*100)</f>
        <v>8.695652173913043</v>
      </c>
      <c r="I26" s="38">
        <f t="shared" ref="I26" si="16">IF((G26+G27)=0,"",G26+G27)</f>
        <v>23</v>
      </c>
      <c r="J26" s="40">
        <f>IF(ISERROR(I26/C26),"",I26/C26)</f>
        <v>2.2999999999999998</v>
      </c>
      <c r="K26" s="42" t="s">
        <v>36</v>
      </c>
    </row>
    <row r="27" spans="2:18" ht="15.75" thickBot="1" x14ac:dyDescent="0.3">
      <c r="B27" s="29"/>
      <c r="C27" s="31"/>
      <c r="D27" s="43"/>
      <c r="E27" s="35"/>
      <c r="F27" s="44" t="str">
        <f t="shared" ref="F27" si="17">IF(ISERROR(D27/(D27+D28)*100),"",D27/(D27+D28)*100)</f>
        <v/>
      </c>
      <c r="G27" s="20">
        <v>21</v>
      </c>
      <c r="H27" s="25">
        <f>IF(ISERROR(G27/(G27+G26)*100),"",G27/(G27+G26)*100)</f>
        <v>91.304347826086953</v>
      </c>
      <c r="I27" s="39"/>
      <c r="J27" s="41">
        <f t="shared" si="2"/>
        <v>0</v>
      </c>
      <c r="K27" s="43"/>
    </row>
    <row r="28" spans="2:18" ht="15.75" thickBot="1" x14ac:dyDescent="0.3">
      <c r="B28" s="28">
        <v>42914</v>
      </c>
      <c r="C28" s="30">
        <v>2</v>
      </c>
      <c r="D28" s="42" t="s">
        <v>15</v>
      </c>
      <c r="E28" s="34">
        <v>150</v>
      </c>
      <c r="F28" s="44">
        <f t="shared" ref="F28" si="18">IF(ISERROR(I28*E28/1000),"",I28*E28/1000)</f>
        <v>2.1</v>
      </c>
      <c r="G28" s="23">
        <v>9</v>
      </c>
      <c r="H28" s="26">
        <f>IF(ISERROR(G28/(G28+G29)*100),"",G28/(G28+G29)*100)</f>
        <v>64.285714285714292</v>
      </c>
      <c r="I28" s="38">
        <f t="shared" ref="I28" si="19">IF((G28+G29)=0,"",G28+G29)</f>
        <v>14</v>
      </c>
      <c r="J28" s="40">
        <f>IF(ISERROR(I28/C28),"",I28/C28)</f>
        <v>7</v>
      </c>
      <c r="K28" s="42" t="s">
        <v>32</v>
      </c>
    </row>
    <row r="29" spans="2:18" ht="15.75" thickBot="1" x14ac:dyDescent="0.3">
      <c r="B29" s="29"/>
      <c r="C29" s="31"/>
      <c r="D29" s="43"/>
      <c r="E29" s="35"/>
      <c r="F29" s="44" t="str">
        <f t="shared" ref="F29" si="20">IF(ISERROR(D29/(D29+D30)*100),"",D29/(D29+D30)*100)</f>
        <v/>
      </c>
      <c r="G29" s="20">
        <v>5</v>
      </c>
      <c r="H29" s="25">
        <f>IF(ISERROR(G29/(G29+G28)*100),"",G29/(G29+G28)*100)</f>
        <v>35.714285714285715</v>
      </c>
      <c r="I29" s="39"/>
      <c r="J29" s="41">
        <f t="shared" si="2"/>
        <v>0</v>
      </c>
      <c r="K29" s="43"/>
    </row>
    <row r="30" spans="2:18" ht="15.75" thickBot="1" x14ac:dyDescent="0.3">
      <c r="B30" s="28">
        <v>42918</v>
      </c>
      <c r="C30" s="30">
        <v>10</v>
      </c>
      <c r="D30" s="42" t="s">
        <v>12</v>
      </c>
      <c r="E30" s="34">
        <v>180</v>
      </c>
      <c r="F30" s="44">
        <f t="shared" ref="F30" si="21">IF(ISERROR(I30*E30/1000),"",I30*E30/1000)</f>
        <v>10.08</v>
      </c>
      <c r="G30" s="23">
        <v>10</v>
      </c>
      <c r="H30" s="26">
        <f>IF(ISERROR(G30/(G30+G31)*100),"",G30/(G30+G31)*100)</f>
        <v>17.857142857142858</v>
      </c>
      <c r="I30" s="38">
        <f t="shared" ref="I30" si="22">IF((G30+G31)=0,"",G30+G31)</f>
        <v>56</v>
      </c>
      <c r="J30" s="40">
        <f>IF(ISERROR(I30/C30),"",I30/C30)</f>
        <v>5.6</v>
      </c>
      <c r="K30" s="42" t="s">
        <v>36</v>
      </c>
    </row>
    <row r="31" spans="2:18" ht="15.75" thickBot="1" x14ac:dyDescent="0.3">
      <c r="B31" s="29"/>
      <c r="C31" s="31"/>
      <c r="D31" s="43"/>
      <c r="E31" s="35"/>
      <c r="F31" s="44" t="str">
        <f t="shared" ref="F31" si="23">IF(ISERROR(D31/(D31+D32)*100),"",D31/(D31+D32)*100)</f>
        <v/>
      </c>
      <c r="G31" s="20">
        <v>46</v>
      </c>
      <c r="H31" s="25">
        <f>IF(ISERROR(G31/(G31+G30)*100),"",G31/(G31+G30)*100)</f>
        <v>82.142857142857139</v>
      </c>
      <c r="I31" s="39"/>
      <c r="J31" s="41">
        <f t="shared" si="2"/>
        <v>0</v>
      </c>
      <c r="K31" s="43"/>
    </row>
    <row r="32" spans="2:18" ht="15.75" thickBot="1" x14ac:dyDescent="0.3">
      <c r="B32" s="28">
        <v>42918</v>
      </c>
      <c r="C32" s="30">
        <v>6</v>
      </c>
      <c r="D32" s="42" t="s">
        <v>16</v>
      </c>
      <c r="E32" s="34">
        <v>150</v>
      </c>
      <c r="F32" s="44">
        <f t="shared" ref="F32" si="24">IF(ISERROR(I32*E32/1000),"",I32*E32/1000)</f>
        <v>2.1</v>
      </c>
      <c r="G32" s="23">
        <v>4</v>
      </c>
      <c r="H32" s="26">
        <f>IF(ISERROR(G32/(G32+G33)*100),"",G32/(G32+G33)*100)</f>
        <v>28.571428571428569</v>
      </c>
      <c r="I32" s="38">
        <f t="shared" ref="I32" si="25">IF((G32+G33)=0,"",G32+G33)</f>
        <v>14</v>
      </c>
      <c r="J32" s="40">
        <f>IF(ISERROR(I32/C32),"",I32/C32)</f>
        <v>2.3333333333333335</v>
      </c>
      <c r="K32" s="57" t="s">
        <v>39</v>
      </c>
    </row>
    <row r="33" spans="2:11" ht="15.75" thickBot="1" x14ac:dyDescent="0.3">
      <c r="B33" s="29"/>
      <c r="C33" s="31"/>
      <c r="D33" s="43"/>
      <c r="E33" s="35"/>
      <c r="F33" s="44" t="str">
        <f t="shared" ref="F33" si="26">IF(ISERROR(D33/(D33+D34)*100),"",D33/(D33+D34)*100)</f>
        <v/>
      </c>
      <c r="G33" s="20">
        <v>10</v>
      </c>
      <c r="H33" s="25">
        <f>IF(ISERROR(G33/(G33+G32)*100),"",G33/(G33+G32)*100)</f>
        <v>71.428571428571431</v>
      </c>
      <c r="I33" s="39"/>
      <c r="J33" s="41">
        <f t="shared" si="2"/>
        <v>0</v>
      </c>
      <c r="K33" s="58"/>
    </row>
    <row r="34" spans="2:11" ht="15.75" thickBot="1" x14ac:dyDescent="0.3">
      <c r="B34" s="28">
        <v>42923</v>
      </c>
      <c r="C34" s="30">
        <v>12</v>
      </c>
      <c r="D34" s="42" t="s">
        <v>12</v>
      </c>
      <c r="E34" s="34">
        <v>150</v>
      </c>
      <c r="F34" s="44">
        <f t="shared" ref="F34" si="27">IF(ISERROR(I34*E34/1000),"",I34*E34/1000)</f>
        <v>4.2</v>
      </c>
      <c r="G34" s="23">
        <v>9</v>
      </c>
      <c r="H34" s="26">
        <f>IF(ISERROR(G34/(G34+G35)*100),"",G34/(G34+G35)*100)</f>
        <v>32.142857142857146</v>
      </c>
      <c r="I34" s="38">
        <f t="shared" ref="I34" si="28">IF((G34+G35)=0,"",G34+G35)</f>
        <v>28</v>
      </c>
      <c r="J34" s="40">
        <f>IF(ISERROR(I34/C34),"",I34/C34)</f>
        <v>2.3333333333333335</v>
      </c>
      <c r="K34" s="42" t="s">
        <v>37</v>
      </c>
    </row>
    <row r="35" spans="2:11" ht="15.75" thickBot="1" x14ac:dyDescent="0.3">
      <c r="B35" s="29"/>
      <c r="C35" s="31"/>
      <c r="D35" s="43"/>
      <c r="E35" s="35"/>
      <c r="F35" s="44" t="str">
        <f t="shared" ref="F35" si="29">IF(ISERROR(D35/(D35+D36)*100),"",D35/(D35+D36)*100)</f>
        <v/>
      </c>
      <c r="G35" s="20">
        <v>19</v>
      </c>
      <c r="H35" s="25">
        <f>IF(ISERROR(G35/(G35+G34)*100),"",G35/(G35+G34)*100)</f>
        <v>67.857142857142861</v>
      </c>
      <c r="I35" s="39"/>
      <c r="J35" s="41">
        <f t="shared" si="2"/>
        <v>0</v>
      </c>
      <c r="K35" s="43"/>
    </row>
    <row r="36" spans="2:11" ht="15.75" thickBot="1" x14ac:dyDescent="0.3">
      <c r="B36" s="28">
        <v>42924</v>
      </c>
      <c r="C36" s="30">
        <v>8</v>
      </c>
      <c r="D36" s="42" t="s">
        <v>12</v>
      </c>
      <c r="E36" s="34">
        <v>200</v>
      </c>
      <c r="F36" s="44">
        <f t="shared" ref="F36" si="30">IF(ISERROR(I36*E36/1000),"",I36*E36/1000)</f>
        <v>3.6</v>
      </c>
      <c r="G36" s="23">
        <v>5</v>
      </c>
      <c r="H36" s="26">
        <f>IF(ISERROR(G36/(G36+G37)*100),"",G36/(G36+G37)*100)</f>
        <v>27.777777777777779</v>
      </c>
      <c r="I36" s="38">
        <f t="shared" ref="I36" si="31">IF((G36+G37)=0,"",G36+G37)</f>
        <v>18</v>
      </c>
      <c r="J36" s="40">
        <f>IF(ISERROR(I36/C36),"",I36/C36)</f>
        <v>2.25</v>
      </c>
      <c r="K36" s="42" t="s">
        <v>38</v>
      </c>
    </row>
    <row r="37" spans="2:11" ht="15.75" thickBot="1" x14ac:dyDescent="0.3">
      <c r="B37" s="29"/>
      <c r="C37" s="31"/>
      <c r="D37" s="43"/>
      <c r="E37" s="35"/>
      <c r="F37" s="44" t="str">
        <f t="shared" ref="F37" si="32">IF(ISERROR(D37/(D37+D38)*100),"",D37/(D37+D38)*100)</f>
        <v/>
      </c>
      <c r="G37" s="20">
        <v>13</v>
      </c>
      <c r="H37" s="25">
        <f>IF(ISERROR(G37/(G37+G36)*100),"",G37/(G37+G36)*100)</f>
        <v>72.222222222222214</v>
      </c>
      <c r="I37" s="39"/>
      <c r="J37" s="41">
        <f t="shared" si="2"/>
        <v>0</v>
      </c>
      <c r="K37" s="43"/>
    </row>
    <row r="38" spans="2:11" ht="15.75" thickBot="1" x14ac:dyDescent="0.3">
      <c r="B38" s="28">
        <v>42931</v>
      </c>
      <c r="C38" s="30">
        <v>12</v>
      </c>
      <c r="D38" s="42" t="s">
        <v>12</v>
      </c>
      <c r="E38" s="34">
        <v>150</v>
      </c>
      <c r="F38" s="44">
        <f t="shared" ref="F38" si="33">IF(ISERROR(I38*E38/1000),"",I38*E38/1000)</f>
        <v>5.55</v>
      </c>
      <c r="G38" s="23">
        <v>10</v>
      </c>
      <c r="H38" s="26">
        <f>IF(ISERROR(G38/(G38+G39)*100),"",G38/(G38+G39)*100)</f>
        <v>27.027027027027028</v>
      </c>
      <c r="I38" s="38">
        <f t="shared" ref="I38" si="34">IF((G38+G39)=0,"",G38+G39)</f>
        <v>37</v>
      </c>
      <c r="J38" s="40">
        <f>IF(ISERROR(I38/C38),"",I38/C38)</f>
        <v>3.0833333333333335</v>
      </c>
      <c r="K38" s="42" t="s">
        <v>37</v>
      </c>
    </row>
    <row r="39" spans="2:11" ht="15.75" thickBot="1" x14ac:dyDescent="0.3">
      <c r="B39" s="29"/>
      <c r="C39" s="31"/>
      <c r="D39" s="43"/>
      <c r="E39" s="35"/>
      <c r="F39" s="44" t="str">
        <f t="shared" ref="F39" si="35">IF(ISERROR(D39/(D39+D40)*100),"",D39/(D39+D40)*100)</f>
        <v/>
      </c>
      <c r="G39" s="20">
        <v>27</v>
      </c>
      <c r="H39" s="25">
        <f>IF(ISERROR(G39/(G39+G38)*100),"",G39/(G39+G38)*100)</f>
        <v>72.972972972972968</v>
      </c>
      <c r="I39" s="39"/>
      <c r="J39" s="41">
        <f t="shared" si="2"/>
        <v>0</v>
      </c>
      <c r="K39" s="43"/>
    </row>
    <row r="40" spans="2:11" ht="15.75" thickBot="1" x14ac:dyDescent="0.3">
      <c r="B40" s="28">
        <v>42932</v>
      </c>
      <c r="C40" s="30">
        <v>2</v>
      </c>
      <c r="D40" s="61" t="s">
        <v>33</v>
      </c>
      <c r="E40" s="34">
        <v>150</v>
      </c>
      <c r="F40" s="44">
        <f t="shared" ref="F40" si="36">IF(ISERROR(I40*E40/1000),"",I40*E40/1000)</f>
        <v>0.6</v>
      </c>
      <c r="G40" s="23">
        <v>0</v>
      </c>
      <c r="H40" s="26">
        <f>IF(ISERROR(G40/(G40+G41)*100),"",G40/(G40+G41)*100)</f>
        <v>0</v>
      </c>
      <c r="I40" s="38">
        <f t="shared" ref="I40" si="37">IF((G40+G41)=0,"",G40+G41)</f>
        <v>4</v>
      </c>
      <c r="J40" s="40">
        <f>IF(ISERROR(I40/C40),"",I40/C40)</f>
        <v>2</v>
      </c>
      <c r="K40" s="42" t="s">
        <v>39</v>
      </c>
    </row>
    <row r="41" spans="2:11" ht="15.75" thickBot="1" x14ac:dyDescent="0.3">
      <c r="B41" s="29"/>
      <c r="C41" s="31"/>
      <c r="D41" s="62"/>
      <c r="E41" s="35"/>
      <c r="F41" s="44" t="str">
        <f t="shared" ref="F41" si="38">IF(ISERROR(D41/(D41+D42)*100),"",D41/(D41+D42)*100)</f>
        <v/>
      </c>
      <c r="G41" s="20">
        <v>4</v>
      </c>
      <c r="H41" s="25">
        <f>IF(ISERROR(G41/(G41+G40)*100),"",G41/(G41+G40)*100)</f>
        <v>100</v>
      </c>
      <c r="I41" s="39"/>
      <c r="J41" s="41">
        <f t="shared" ref="J41" si="39">IF(ISERROR(I41/(I41+I42)*100),"",I41/(I41+I42)*100)</f>
        <v>0</v>
      </c>
      <c r="K41" s="43"/>
    </row>
    <row r="42" spans="2:11" ht="15.75" thickBot="1" x14ac:dyDescent="0.3">
      <c r="B42" s="28">
        <v>42933</v>
      </c>
      <c r="C42" s="30">
        <v>2</v>
      </c>
      <c r="D42" s="42" t="s">
        <v>33</v>
      </c>
      <c r="E42" s="34">
        <v>150</v>
      </c>
      <c r="F42" s="44">
        <f t="shared" ref="F42" si="40">IF(ISERROR(I42*E42/1000),"",I42*E42/1000)</f>
        <v>1.65</v>
      </c>
      <c r="G42" s="23">
        <v>2</v>
      </c>
      <c r="H42" s="26">
        <f>IF(ISERROR(G42/(G42+G43)*100),"",G42/(G42+G43)*100)</f>
        <v>18.181818181818183</v>
      </c>
      <c r="I42" s="38">
        <f t="shared" ref="I42" si="41">IF((G42+G43)=0,"",G42+G43)</f>
        <v>11</v>
      </c>
      <c r="J42" s="40">
        <f>IF(ISERROR(I42/C42),"",I42/C42)</f>
        <v>5.5</v>
      </c>
      <c r="K42" s="42" t="s">
        <v>39</v>
      </c>
    </row>
    <row r="43" spans="2:11" ht="15.75" thickBot="1" x14ac:dyDescent="0.3">
      <c r="B43" s="29"/>
      <c r="C43" s="31"/>
      <c r="D43" s="43"/>
      <c r="E43" s="35"/>
      <c r="F43" s="44" t="str">
        <f t="shared" ref="F43" si="42">IF(ISERROR(D43/(D43+D44)*100),"",D43/(D43+D44)*100)</f>
        <v/>
      </c>
      <c r="G43" s="20">
        <v>9</v>
      </c>
      <c r="H43" s="25">
        <f>IF(ISERROR(G43/(G43+G42)*100),"",G43/(G43+G42)*100)</f>
        <v>81.818181818181827</v>
      </c>
      <c r="I43" s="39"/>
      <c r="J43" s="41">
        <f t="shared" ref="J43" si="43">IF(ISERROR(I43/(I43+I44)*100),"",I43/(I43+I44)*100)</f>
        <v>0</v>
      </c>
      <c r="K43" s="43"/>
    </row>
    <row r="44" spans="2:11" ht="15.75" thickBot="1" x14ac:dyDescent="0.3">
      <c r="B44" s="28">
        <v>42937</v>
      </c>
      <c r="C44" s="30">
        <v>3</v>
      </c>
      <c r="D44" s="42" t="s">
        <v>17</v>
      </c>
      <c r="E44" s="34">
        <v>100</v>
      </c>
      <c r="F44" s="44">
        <f t="shared" ref="F44" si="44">IF(ISERROR(I44*E44/1000),"",I44*E44/1000)</f>
        <v>1.3</v>
      </c>
      <c r="G44" s="23">
        <v>3</v>
      </c>
      <c r="H44" s="26">
        <f>IF(ISERROR(G44/(G44+G45)*100),"",G44/(G44+G45)*100)</f>
        <v>23.076923076923077</v>
      </c>
      <c r="I44" s="38">
        <f t="shared" ref="I44" si="45">IF((G44+G45)=0,"",G44+G45)</f>
        <v>13</v>
      </c>
      <c r="J44" s="40">
        <f>IF(ISERROR(I44/C44),"",I44/C44)</f>
        <v>4.333333333333333</v>
      </c>
      <c r="K44" s="42" t="s">
        <v>40</v>
      </c>
    </row>
    <row r="45" spans="2:11" ht="15.75" thickBot="1" x14ac:dyDescent="0.3">
      <c r="B45" s="29"/>
      <c r="C45" s="31"/>
      <c r="D45" s="43"/>
      <c r="E45" s="35"/>
      <c r="F45" s="44" t="str">
        <f t="shared" ref="F45" si="46">IF(ISERROR(D45/(D45+D46)*100),"",D45/(D45+D46)*100)</f>
        <v/>
      </c>
      <c r="G45" s="20">
        <v>10</v>
      </c>
      <c r="H45" s="25">
        <f>IF(ISERROR(G45/(G45+G44)*100),"",G45/(G45+G44)*100)</f>
        <v>76.923076923076934</v>
      </c>
      <c r="I45" s="39"/>
      <c r="J45" s="41">
        <f t="shared" si="2"/>
        <v>0</v>
      </c>
      <c r="K45" s="43"/>
    </row>
    <row r="46" spans="2:11" ht="15.75" thickBot="1" x14ac:dyDescent="0.3">
      <c r="B46" s="28">
        <v>42938</v>
      </c>
      <c r="C46" s="30">
        <v>3</v>
      </c>
      <c r="D46" s="32" t="s">
        <v>15</v>
      </c>
      <c r="E46" s="34">
        <v>150</v>
      </c>
      <c r="F46" s="44">
        <f t="shared" ref="F46" si="47">IF(ISERROR(I46*E46/1000),"",I46*E46/1000)</f>
        <v>2.4</v>
      </c>
      <c r="G46" s="23">
        <v>13</v>
      </c>
      <c r="H46" s="26">
        <f>IF(ISERROR(G46/(G46+G47)*100),"",G46/(G46+G47)*100)</f>
        <v>81.25</v>
      </c>
      <c r="I46" s="45">
        <f t="shared" ref="I46" si="48">IF((G46+G47)=0,"",G46+G47)</f>
        <v>16</v>
      </c>
      <c r="J46" s="46">
        <f>IF(ISERROR(I46/C46),"",I46/C46)</f>
        <v>5.333333333333333</v>
      </c>
      <c r="K46" s="42" t="s">
        <v>41</v>
      </c>
    </row>
    <row r="47" spans="2:11" ht="15.75" thickBot="1" x14ac:dyDescent="0.3">
      <c r="B47" s="29"/>
      <c r="C47" s="31"/>
      <c r="D47" s="33"/>
      <c r="E47" s="35"/>
      <c r="F47" s="44" t="str">
        <f t="shared" ref="F47" si="49">IF(ISERROR(D47/(D47+D48)*100),"",D47/(D47+D48)*100)</f>
        <v/>
      </c>
      <c r="G47" s="20">
        <v>3</v>
      </c>
      <c r="H47" s="25">
        <f>IF(ISERROR(G47/(G47+G46)*100),"",G47/(G47+G46)*100)</f>
        <v>18.75</v>
      </c>
      <c r="I47" s="39"/>
      <c r="J47" s="41">
        <f>IF(ISERROR(I47/(I47+I68)*100),"",I47/(I47+I68)*100)</f>
        <v>0</v>
      </c>
      <c r="K47" s="43"/>
    </row>
    <row r="48" spans="2:11" ht="15.75" thickBot="1" x14ac:dyDescent="0.3">
      <c r="B48" s="28">
        <v>42938</v>
      </c>
      <c r="C48" s="30">
        <v>10</v>
      </c>
      <c r="D48" s="42" t="s">
        <v>12</v>
      </c>
      <c r="E48" s="34">
        <v>180</v>
      </c>
      <c r="F48" s="44">
        <f t="shared" ref="F48" si="50">IF(ISERROR(I48*E48/1000),"",I48*E48/1000)</f>
        <v>3.06</v>
      </c>
      <c r="G48" s="23">
        <v>5</v>
      </c>
      <c r="H48" s="26">
        <f>IF(ISERROR(G48/(G48+G49)*100),"",G48/(G48+G49)*100)</f>
        <v>29.411764705882355</v>
      </c>
      <c r="I48" s="38">
        <f t="shared" ref="I48" si="51">IF((G48+G49)=0,"",G48+G49)</f>
        <v>17</v>
      </c>
      <c r="J48" s="40">
        <f>IF(ISERROR(I48/C48),"",I48/C48)</f>
        <v>1.7</v>
      </c>
      <c r="K48" s="42" t="s">
        <v>42</v>
      </c>
    </row>
    <row r="49" spans="2:13" ht="15.75" thickBot="1" x14ac:dyDescent="0.3">
      <c r="B49" s="29"/>
      <c r="C49" s="31"/>
      <c r="D49" s="43"/>
      <c r="E49" s="35"/>
      <c r="F49" s="44" t="str">
        <f t="shared" ref="F49" si="52">IF(ISERROR(D49/(D49+D50)*100),"",D49/(D49+D50)*100)</f>
        <v/>
      </c>
      <c r="G49" s="20">
        <v>12</v>
      </c>
      <c r="H49" s="25">
        <f>IF(ISERROR(G49/(G49+G48)*100),"",G49/(G49+G48)*100)</f>
        <v>70.588235294117652</v>
      </c>
      <c r="I49" s="39"/>
      <c r="J49" s="41">
        <f>IF(ISERROR(I49/(I49+I50)*100),"",I49/(I49+I50)*100)</f>
        <v>0</v>
      </c>
      <c r="K49" s="43"/>
    </row>
    <row r="50" spans="2:13" ht="15.75" thickBot="1" x14ac:dyDescent="0.3">
      <c r="B50" s="28">
        <v>42938</v>
      </c>
      <c r="C50" s="30">
        <v>3</v>
      </c>
      <c r="D50" s="32" t="s">
        <v>19</v>
      </c>
      <c r="E50" s="34">
        <v>100</v>
      </c>
      <c r="F50" s="44">
        <f t="shared" ref="F50" si="53">IF(ISERROR(I50*E50/1000),"",I50*E50/1000)</f>
        <v>0.9</v>
      </c>
      <c r="G50" s="23">
        <v>1</v>
      </c>
      <c r="H50" s="27">
        <f>IF(ISERROR(G50/(G50+G51)*100),"",G50/(G50+G51)*100)</f>
        <v>11.111111111111111</v>
      </c>
      <c r="I50" s="45">
        <f t="shared" ref="I50" si="54">IF((G50+G51)=0,"",G50+G51)</f>
        <v>9</v>
      </c>
      <c r="J50" s="46">
        <f>IF(ISERROR(I50/C50),"",I50/C50)</f>
        <v>3</v>
      </c>
      <c r="K50" s="42" t="s">
        <v>43</v>
      </c>
    </row>
    <row r="51" spans="2:13" ht="15.75" thickBot="1" x14ac:dyDescent="0.3">
      <c r="B51" s="29"/>
      <c r="C51" s="31"/>
      <c r="D51" s="33"/>
      <c r="E51" s="35"/>
      <c r="F51" s="44" t="str">
        <f t="shared" ref="F51" si="55">IF(ISERROR(D51/(D51+D52)*100),"",D51/(D51+D52)*100)</f>
        <v/>
      </c>
      <c r="G51" s="20">
        <v>8</v>
      </c>
      <c r="H51" s="25">
        <f>IF(ISERROR(G51/(G51+G50)*100),"",G51/(G51+G50)*100)</f>
        <v>88.888888888888886</v>
      </c>
      <c r="I51" s="39"/>
      <c r="J51" s="41">
        <f>IF(ISERROR(I51/(I51+I72)*100),"",I51/(I51+I72)*100)</f>
        <v>0</v>
      </c>
      <c r="K51" s="43"/>
      <c r="M51" s="13"/>
    </row>
    <row r="52" spans="2:13" ht="15.75" thickBot="1" x14ac:dyDescent="0.3">
      <c r="B52" s="28">
        <v>42938</v>
      </c>
      <c r="C52" s="30">
        <v>3</v>
      </c>
      <c r="D52" s="42" t="s">
        <v>18</v>
      </c>
      <c r="E52" s="34">
        <v>150</v>
      </c>
      <c r="F52" s="44">
        <f t="shared" ref="F52" si="56">IF(ISERROR(I52*E52/1000),"",I52*E52/1000)</f>
        <v>0.9</v>
      </c>
      <c r="G52" s="23">
        <v>3</v>
      </c>
      <c r="H52" s="26">
        <f>IF(ISERROR(G52/(G52+G53)*100),"",G52/(G52+G53)*100)</f>
        <v>50</v>
      </c>
      <c r="I52" s="38">
        <f t="shared" ref="I52" si="57">IF((G52+G53)=0,"",G52+G53)</f>
        <v>6</v>
      </c>
      <c r="J52" s="40">
        <f>IF(ISERROR(I52/C52),"",I52/C52)</f>
        <v>2</v>
      </c>
      <c r="K52" s="42" t="s">
        <v>39</v>
      </c>
    </row>
    <row r="53" spans="2:13" ht="15.75" thickBot="1" x14ac:dyDescent="0.3">
      <c r="B53" s="29"/>
      <c r="C53" s="31"/>
      <c r="D53" s="43"/>
      <c r="E53" s="35"/>
      <c r="F53" s="44" t="str">
        <f t="shared" ref="F53" si="58">IF(ISERROR(D53/(D53+D54)*100),"",D53/(D53+D54)*100)</f>
        <v/>
      </c>
      <c r="G53" s="20">
        <v>3</v>
      </c>
      <c r="H53" s="25">
        <f>IF(ISERROR(G53/(G53+G52)*100),"",G53/(G53+G52)*100)</f>
        <v>50</v>
      </c>
      <c r="I53" s="39"/>
      <c r="J53" s="41">
        <f t="shared" ref="J53" si="59">IF(ISERROR(I53/(I53+I54)*100),"",I53/(I53+I54)*100)</f>
        <v>0</v>
      </c>
      <c r="K53" s="43"/>
    </row>
    <row r="54" spans="2:13" ht="15.75" thickBot="1" x14ac:dyDescent="0.3">
      <c r="B54" s="28">
        <v>42939</v>
      </c>
      <c r="C54" s="30">
        <v>5</v>
      </c>
      <c r="D54" s="32" t="s">
        <v>18</v>
      </c>
      <c r="E54" s="34">
        <v>150</v>
      </c>
      <c r="F54" s="44">
        <f t="shared" ref="F54" si="60">IF(ISERROR(I54*E54/1000),"",I54*E54/1000)</f>
        <v>3</v>
      </c>
      <c r="G54" s="23">
        <v>9</v>
      </c>
      <c r="H54" s="26">
        <f>IF(ISERROR(G54/(G54+G55)*100),"",G54/(G54+G55)*100)</f>
        <v>45</v>
      </c>
      <c r="I54" s="45">
        <f t="shared" ref="I54" si="61">IF((G54+G55)=0,"",G54+G55)</f>
        <v>20</v>
      </c>
      <c r="J54" s="46">
        <f>IF(ISERROR(I54/C54),"",I54/C54)</f>
        <v>4</v>
      </c>
      <c r="K54" s="42" t="s">
        <v>34</v>
      </c>
    </row>
    <row r="55" spans="2:13" ht="15.75" thickBot="1" x14ac:dyDescent="0.3">
      <c r="B55" s="29"/>
      <c r="C55" s="31"/>
      <c r="D55" s="33"/>
      <c r="E55" s="35"/>
      <c r="F55" s="44" t="str">
        <f t="shared" ref="F55" si="62">IF(ISERROR(D55/(D55+D56)*100),"",D55/(D55+D56)*100)</f>
        <v/>
      </c>
      <c r="G55" s="20">
        <v>11</v>
      </c>
      <c r="H55" s="25">
        <f>IF(ISERROR(G55/(G55+G54)*100),"",G55/(G55+G54)*100)</f>
        <v>55.000000000000007</v>
      </c>
      <c r="I55" s="39"/>
      <c r="J55" s="41">
        <f>IF(ISERROR(I55/(I55+I76)*100),"",I55/(I55+I76)*100)</f>
        <v>0</v>
      </c>
      <c r="K55" s="43"/>
    </row>
    <row r="56" spans="2:13" ht="15.75" thickBot="1" x14ac:dyDescent="0.3">
      <c r="B56" s="28">
        <v>42942</v>
      </c>
      <c r="C56" s="30">
        <v>5</v>
      </c>
      <c r="D56" s="42" t="s">
        <v>20</v>
      </c>
      <c r="E56" s="34">
        <v>150</v>
      </c>
      <c r="F56" s="44">
        <f t="shared" ref="F56" si="63">IF(ISERROR(I56*E56/1000),"",I56*E56/1000)</f>
        <v>4.5</v>
      </c>
      <c r="G56" s="23">
        <v>10</v>
      </c>
      <c r="H56" s="26">
        <f>IF(ISERROR(G56/(G56+G57)*100),"",G56/(G56+G57)*100)</f>
        <v>33.333333333333329</v>
      </c>
      <c r="I56" s="38">
        <f t="shared" ref="I56" si="64">IF((G56+G57)=0,"",G56+G57)</f>
        <v>30</v>
      </c>
      <c r="J56" s="40">
        <f>IF(ISERROR(I56/C56),"",I56/C56)</f>
        <v>6</v>
      </c>
      <c r="K56" s="42" t="s">
        <v>43</v>
      </c>
    </row>
    <row r="57" spans="2:13" ht="15.75" thickBot="1" x14ac:dyDescent="0.3">
      <c r="B57" s="29"/>
      <c r="C57" s="31"/>
      <c r="D57" s="43"/>
      <c r="E57" s="35"/>
      <c r="F57" s="44" t="str">
        <f t="shared" ref="F57" si="65">IF(ISERROR(D57/(D57+D58)*100),"",D57/(D57+D58)*100)</f>
        <v/>
      </c>
      <c r="G57" s="20">
        <v>20</v>
      </c>
      <c r="H57" s="25">
        <f>IF(ISERROR(G57/(G57+G56)*100),"",G57/(G57+G56)*100)</f>
        <v>66.666666666666657</v>
      </c>
      <c r="I57" s="39"/>
      <c r="J57" s="41">
        <f t="shared" ref="J57" si="66">IF(ISERROR(I57/(I57+I58)*100),"",I57/(I57+I58)*100)</f>
        <v>0</v>
      </c>
      <c r="K57" s="43"/>
    </row>
    <row r="58" spans="2:13" ht="15.75" thickBot="1" x14ac:dyDescent="0.3">
      <c r="B58" s="28">
        <v>42943</v>
      </c>
      <c r="C58" s="30">
        <v>5</v>
      </c>
      <c r="D58" s="32" t="s">
        <v>21</v>
      </c>
      <c r="E58" s="34">
        <v>200</v>
      </c>
      <c r="F58" s="44">
        <f t="shared" ref="F58" si="67">IF(ISERROR(I58*E58/1000),"",I58*E58/1000)</f>
        <v>2</v>
      </c>
      <c r="G58" s="23">
        <v>1</v>
      </c>
      <c r="H58" s="26">
        <f>IF(ISERROR(G58/(G58+G59)*100),"",G58/(G58+G59)*100)</f>
        <v>10</v>
      </c>
      <c r="I58" s="45">
        <f t="shared" ref="I58" si="68">IF((G58+G59)=0,"",G58+G59)</f>
        <v>10</v>
      </c>
      <c r="J58" s="46">
        <f>IF(ISERROR(I58/C58),"",I58/C58)</f>
        <v>2</v>
      </c>
      <c r="K58" s="42" t="s">
        <v>34</v>
      </c>
    </row>
    <row r="59" spans="2:13" ht="15.75" thickBot="1" x14ac:dyDescent="0.3">
      <c r="B59" s="29"/>
      <c r="C59" s="31"/>
      <c r="D59" s="33"/>
      <c r="E59" s="35"/>
      <c r="F59" s="44" t="str">
        <f t="shared" ref="F59" si="69">IF(ISERROR(D59/(D59+D60)*100),"",D59/(D59+D60)*100)</f>
        <v/>
      </c>
      <c r="G59" s="20">
        <v>9</v>
      </c>
      <c r="H59" s="25">
        <f>IF(ISERROR(G59/(G59+G58)*100),"",G59/(G59+G58)*100)</f>
        <v>90</v>
      </c>
      <c r="I59" s="39"/>
      <c r="J59" s="41">
        <f>IF(ISERROR(I59/(I59+I80)*100),"",I59/(I59+I80)*100)</f>
        <v>0</v>
      </c>
      <c r="K59" s="43"/>
    </row>
    <row r="60" spans="2:13" ht="15.75" thickBot="1" x14ac:dyDescent="0.3">
      <c r="B60" s="28">
        <v>42943</v>
      </c>
      <c r="C60" s="30">
        <v>3</v>
      </c>
      <c r="D60" s="42" t="s">
        <v>22</v>
      </c>
      <c r="E60" s="34">
        <v>100</v>
      </c>
      <c r="F60" s="44">
        <f t="shared" ref="F60" si="70">IF(ISERROR(I60*E60/1000),"",I60*E60/1000)</f>
        <v>1.8</v>
      </c>
      <c r="G60" s="23">
        <v>5</v>
      </c>
      <c r="H60" s="26">
        <f>IF(ISERROR(G60/(G60+G61)*100),"",G60/(G60+G61)*100)</f>
        <v>27.777777777777779</v>
      </c>
      <c r="I60" s="38">
        <f t="shared" ref="I60:I62" si="71">IF((G60+G61)=0,"",G60+G61)</f>
        <v>18</v>
      </c>
      <c r="J60" s="40">
        <f>IF(ISERROR(I60/C60),"",I60/C60)</f>
        <v>6</v>
      </c>
      <c r="K60" s="42" t="s">
        <v>44</v>
      </c>
    </row>
    <row r="61" spans="2:13" ht="15.75" thickBot="1" x14ac:dyDescent="0.3">
      <c r="B61" s="29"/>
      <c r="C61" s="31"/>
      <c r="D61" s="43"/>
      <c r="E61" s="35"/>
      <c r="F61" s="44" t="str">
        <f t="shared" ref="F61" si="72">IF(ISERROR(D61/(D61+D62)*100),"",D61/(D61+D62)*100)</f>
        <v/>
      </c>
      <c r="G61" s="20">
        <v>13</v>
      </c>
      <c r="H61" s="25">
        <f>IF(ISERROR(G61/(G61+G60)*100),"",G61/(G61+G60)*100)</f>
        <v>72.222222222222214</v>
      </c>
      <c r="I61" s="39"/>
      <c r="J61" s="41">
        <f>IF(ISERROR(I61/(I61+I62)*100),"",I61/(I61+I62)*100)</f>
        <v>0</v>
      </c>
      <c r="K61" s="43"/>
    </row>
    <row r="62" spans="2:13" ht="15.75" thickBot="1" x14ac:dyDescent="0.3">
      <c r="B62" s="28">
        <v>42946</v>
      </c>
      <c r="C62" s="30">
        <v>5</v>
      </c>
      <c r="D62" s="32" t="s">
        <v>23</v>
      </c>
      <c r="E62" s="34">
        <v>150</v>
      </c>
      <c r="F62" s="44">
        <f t="shared" ref="F62" si="73">IF(ISERROR(I62*E62/1000),"",I62*E62/1000)</f>
        <v>3</v>
      </c>
      <c r="G62" s="23">
        <v>1</v>
      </c>
      <c r="H62" s="27">
        <f>IF(ISERROR(G62/(G62+G63)*100),"",G62/(G62+G63)*100)</f>
        <v>5</v>
      </c>
      <c r="I62" s="38">
        <f t="shared" si="71"/>
        <v>20</v>
      </c>
      <c r="J62" s="40">
        <f>IF(ISERROR(I62/C62),"",I62/C62)</f>
        <v>4</v>
      </c>
      <c r="K62" s="42" t="s">
        <v>39</v>
      </c>
    </row>
    <row r="63" spans="2:13" ht="15.75" thickBot="1" x14ac:dyDescent="0.3">
      <c r="B63" s="29"/>
      <c r="C63" s="31"/>
      <c r="D63" s="33"/>
      <c r="E63" s="35"/>
      <c r="F63" s="44" t="str">
        <f t="shared" ref="F63" si="74">IF(ISERROR(D63/(D63+D64)*100),"",D63/(D63+D64)*100)</f>
        <v/>
      </c>
      <c r="G63" s="20">
        <v>19</v>
      </c>
      <c r="H63" s="25">
        <f>IF(ISERROR(G63/(G63+G62)*100),"",G63/(G63+G62)*100)</f>
        <v>95</v>
      </c>
      <c r="I63" s="39"/>
      <c r="J63" s="41">
        <f>IF(ISERROR(I63/(I63+I86)*100),"",I63/(I63+I86)*100)</f>
        <v>0</v>
      </c>
      <c r="K63" s="43"/>
    </row>
    <row r="64" spans="2:13" ht="15.75" thickBot="1" x14ac:dyDescent="0.3">
      <c r="B64" s="28">
        <v>42952</v>
      </c>
      <c r="C64" s="30">
        <v>5</v>
      </c>
      <c r="D64" s="42" t="s">
        <v>24</v>
      </c>
      <c r="E64" s="34">
        <v>150</v>
      </c>
      <c r="F64" s="44">
        <f t="shared" ref="F64" si="75">IF(ISERROR(I64*E64/1000),"",I64*E64/1000)</f>
        <v>2.25</v>
      </c>
      <c r="G64" s="23">
        <v>3</v>
      </c>
      <c r="H64" s="26">
        <f>IF(ISERROR(G64/(G64+G65)*100),"",G64/(G64+G65)*100)</f>
        <v>20</v>
      </c>
      <c r="I64" s="38">
        <f t="shared" ref="I64" si="76">IF((G64+G65)=0,"",G64+G65)</f>
        <v>15</v>
      </c>
      <c r="J64" s="40">
        <f>IF(ISERROR(I64/C64),"",I64/C64)</f>
        <v>3</v>
      </c>
      <c r="K64" s="42" t="s">
        <v>39</v>
      </c>
    </row>
    <row r="65" spans="2:11" ht="15.75" thickBot="1" x14ac:dyDescent="0.3">
      <c r="B65" s="29"/>
      <c r="C65" s="31"/>
      <c r="D65" s="43"/>
      <c r="E65" s="35"/>
      <c r="F65" s="44" t="str">
        <f t="shared" ref="F65" si="77">IF(ISERROR(D65/(D65+D66)*100),"",D65/(D65+D66)*100)</f>
        <v/>
      </c>
      <c r="G65" s="20">
        <v>12</v>
      </c>
      <c r="H65" s="25">
        <f>IF(ISERROR(G65/(G65+G64)*100),"",G65/(G65+G64)*100)</f>
        <v>80</v>
      </c>
      <c r="I65" s="39"/>
      <c r="J65" s="41">
        <f>IF(ISERROR(I65/(I65+I66)*100),"",I65/(I65+I66)*100)</f>
        <v>0</v>
      </c>
      <c r="K65" s="43"/>
    </row>
    <row r="66" spans="2:11" ht="15.75" thickBot="1" x14ac:dyDescent="0.3">
      <c r="B66" s="28">
        <v>42952</v>
      </c>
      <c r="C66" s="30">
        <v>2</v>
      </c>
      <c r="D66" s="32" t="s">
        <v>25</v>
      </c>
      <c r="E66" s="34">
        <v>150</v>
      </c>
      <c r="F66" s="44">
        <f t="shared" ref="F66" si="78">IF(ISERROR(I66*E66/1000),"",I66*E66/1000)</f>
        <v>1.65</v>
      </c>
      <c r="G66" s="23">
        <v>3</v>
      </c>
      <c r="H66" s="27">
        <f>IF(ISERROR(G66/(G66+G67)*100),"",G66/(G66+G67)*100)</f>
        <v>27.27272727272727</v>
      </c>
      <c r="I66" s="38">
        <f t="shared" ref="I66" si="79">IF((G66+G67)=0,"",G66+G67)</f>
        <v>11</v>
      </c>
      <c r="J66" s="40">
        <f>IF(ISERROR(I66/C66),"",I66/C66)</f>
        <v>5.5</v>
      </c>
      <c r="K66" s="42" t="s">
        <v>39</v>
      </c>
    </row>
    <row r="67" spans="2:11" ht="15.75" thickBot="1" x14ac:dyDescent="0.3">
      <c r="B67" s="29"/>
      <c r="C67" s="31"/>
      <c r="D67" s="33"/>
      <c r="E67" s="35"/>
      <c r="F67" s="44" t="str">
        <f t="shared" ref="F67" si="80">IF(ISERROR(D67/(D67+D68)*100),"",D67/(D67+D68)*100)</f>
        <v/>
      </c>
      <c r="G67" s="20">
        <v>8</v>
      </c>
      <c r="H67" s="25">
        <f>IF(ISERROR(G67/(G67+G66)*100),"",G67/(G67+G66)*100)</f>
        <v>72.727272727272734</v>
      </c>
      <c r="I67" s="39"/>
      <c r="J67" s="41">
        <f>IF(ISERROR(I67/(I67+I90)*100),"",I67/(I67+I90)*100)</f>
        <v>0</v>
      </c>
      <c r="K67" s="43"/>
    </row>
    <row r="68" spans="2:11" ht="15.75" thickBot="1" x14ac:dyDescent="0.3">
      <c r="B68" s="28">
        <v>42953</v>
      </c>
      <c r="C68" s="30">
        <v>2</v>
      </c>
      <c r="D68" s="42" t="s">
        <v>25</v>
      </c>
      <c r="E68" s="34">
        <v>150</v>
      </c>
      <c r="F68" s="44">
        <f t="shared" ref="F68" si="81">IF(ISERROR(I68*E68/1000),"",I68*E68/1000)</f>
        <v>2.7</v>
      </c>
      <c r="G68" s="23">
        <v>6</v>
      </c>
      <c r="H68" s="26">
        <f>IF(ISERROR(G68/(G68+G69)*100),"",G68/(G68+G69)*100)</f>
        <v>33.333333333333329</v>
      </c>
      <c r="I68" s="38">
        <f t="shared" ref="I68" si="82">IF((G68+G69)=0,"",G68+G69)</f>
        <v>18</v>
      </c>
      <c r="J68" s="40">
        <f>IF(ISERROR(I68/C68),"",I68/C68)</f>
        <v>9</v>
      </c>
      <c r="K68" s="42" t="s">
        <v>39</v>
      </c>
    </row>
    <row r="69" spans="2:11" ht="15.75" thickBot="1" x14ac:dyDescent="0.3">
      <c r="B69" s="29"/>
      <c r="C69" s="31"/>
      <c r="D69" s="43"/>
      <c r="E69" s="35"/>
      <c r="F69" s="44" t="str">
        <f t="shared" ref="F69" si="83">IF(ISERROR(D69/(D69+D70)*100),"",D69/(D69+D70)*100)</f>
        <v/>
      </c>
      <c r="G69" s="20">
        <v>12</v>
      </c>
      <c r="H69" s="25">
        <f>IF(ISERROR(G69/(G69+G68)*100),"",G69/(G69+G68)*100)</f>
        <v>66.666666666666657</v>
      </c>
      <c r="I69" s="39"/>
      <c r="J69" s="41">
        <f>IF(ISERROR(I69/(I69+I70)*100),"",I69/(I69+I70)*100)</f>
        <v>0</v>
      </c>
      <c r="K69" s="43"/>
    </row>
    <row r="70" spans="2:11" ht="15.75" thickBot="1" x14ac:dyDescent="0.3">
      <c r="B70" s="28">
        <v>42956</v>
      </c>
      <c r="C70" s="30">
        <v>5</v>
      </c>
      <c r="D70" s="32" t="s">
        <v>26</v>
      </c>
      <c r="E70" s="34">
        <v>180</v>
      </c>
      <c r="F70" s="44">
        <f t="shared" ref="F70" si="84">IF(ISERROR(I70*E70/1000),"",I70*E70/1000)</f>
        <v>2.16</v>
      </c>
      <c r="G70" s="23">
        <v>4</v>
      </c>
      <c r="H70" s="27">
        <f>IF(ISERROR(G70/(G70+G71)*100),"",G70/(G70+G71)*100)</f>
        <v>33.333333333333329</v>
      </c>
      <c r="I70" s="38">
        <f t="shared" ref="I70" si="85">IF((G70+G71)=0,"",G70+G71)</f>
        <v>12</v>
      </c>
      <c r="J70" s="40">
        <f>IF(ISERROR(I70/C70),"",I70/C70)</f>
        <v>2.4</v>
      </c>
      <c r="K70" s="42" t="s">
        <v>34</v>
      </c>
    </row>
    <row r="71" spans="2:11" ht="15.75" thickBot="1" x14ac:dyDescent="0.3">
      <c r="B71" s="29"/>
      <c r="C71" s="31"/>
      <c r="D71" s="33"/>
      <c r="E71" s="35"/>
      <c r="F71" s="44" t="str">
        <f t="shared" ref="F71" si="86">IF(ISERROR(D71/(D71+D72)*100),"",D71/(D71+D72)*100)</f>
        <v/>
      </c>
      <c r="G71" s="20">
        <v>8</v>
      </c>
      <c r="H71" s="25">
        <f>IF(ISERROR(G71/(G71+G70)*100),"",G71/(G71+G70)*100)</f>
        <v>66.666666666666657</v>
      </c>
      <c r="I71" s="39"/>
      <c r="J71" s="41">
        <f>IF(ISERROR(I71/(I71+I94)*100),"",I71/(I71+I94)*100)</f>
        <v>0</v>
      </c>
      <c r="K71" s="43"/>
    </row>
    <row r="72" spans="2:11" ht="15.75" thickBot="1" x14ac:dyDescent="0.3">
      <c r="B72" s="28">
        <v>42957</v>
      </c>
      <c r="C72" s="30">
        <v>3</v>
      </c>
      <c r="D72" s="42" t="s">
        <v>27</v>
      </c>
      <c r="E72" s="34">
        <v>150</v>
      </c>
      <c r="F72" s="44">
        <f t="shared" ref="F72" si="87">IF(ISERROR(I72*E72/1000),"",I72*E72/1000)</f>
        <v>1.65</v>
      </c>
      <c r="G72" s="23">
        <v>1</v>
      </c>
      <c r="H72" s="26">
        <f>IF(ISERROR(G72/(G72+G73)*100),"",G72/(G72+G73)*100)</f>
        <v>9.0909090909090917</v>
      </c>
      <c r="I72" s="38">
        <f t="shared" ref="I72" si="88">IF((G72+G73)=0,"",G72+G73)</f>
        <v>11</v>
      </c>
      <c r="J72" s="40">
        <f>IF(ISERROR(I72/C72),"",I72/C72)</f>
        <v>3.6666666666666665</v>
      </c>
      <c r="K72" s="42" t="s">
        <v>41</v>
      </c>
    </row>
    <row r="73" spans="2:11" ht="15.75" thickBot="1" x14ac:dyDescent="0.3">
      <c r="B73" s="29"/>
      <c r="C73" s="31"/>
      <c r="D73" s="43"/>
      <c r="E73" s="35"/>
      <c r="F73" s="44" t="str">
        <f t="shared" ref="F73" si="89">IF(ISERROR(D73/(D73+D74)*100),"",D73/(D73+D74)*100)</f>
        <v/>
      </c>
      <c r="G73" s="20">
        <v>10</v>
      </c>
      <c r="H73" s="25">
        <f>IF(ISERROR(G73/(G73+G72)*100),"",G73/(G73+G72)*100)</f>
        <v>90.909090909090907</v>
      </c>
      <c r="I73" s="39"/>
      <c r="J73" s="41">
        <f>IF(ISERROR(I73/(I73+I74)*100),"",I73/(I73+I74)*100)</f>
        <v>0</v>
      </c>
      <c r="K73" s="43"/>
    </row>
    <row r="74" spans="2:11" ht="15.75" thickBot="1" x14ac:dyDescent="0.3">
      <c r="B74" s="28">
        <v>42960</v>
      </c>
      <c r="C74" s="30">
        <v>7</v>
      </c>
      <c r="D74" s="32" t="s">
        <v>23</v>
      </c>
      <c r="E74" s="34">
        <v>150</v>
      </c>
      <c r="F74" s="44">
        <f t="shared" ref="F74" si="90">IF(ISERROR(I74*E74/1000),"",I74*E74/1000)</f>
        <v>3.75</v>
      </c>
      <c r="G74" s="23">
        <v>1</v>
      </c>
      <c r="H74" s="27">
        <f>IF(ISERROR(G74/(G74+G75)*100),"",G74/(G74+G75)*100)</f>
        <v>4</v>
      </c>
      <c r="I74" s="38">
        <f t="shared" ref="I74" si="91">IF((G74+G75)=0,"",G74+G75)</f>
        <v>25</v>
      </c>
      <c r="J74" s="40">
        <f>IF(ISERROR(I74/C74),"",I74/C74)</f>
        <v>3.5714285714285716</v>
      </c>
      <c r="K74" s="42" t="s">
        <v>39</v>
      </c>
    </row>
    <row r="75" spans="2:11" ht="15.75" thickBot="1" x14ac:dyDescent="0.3">
      <c r="B75" s="29"/>
      <c r="C75" s="31"/>
      <c r="D75" s="33"/>
      <c r="E75" s="35"/>
      <c r="F75" s="44" t="str">
        <f t="shared" ref="F75" si="92">IF(ISERROR(D75/(D75+D76)*100),"",D75/(D75+D76)*100)</f>
        <v/>
      </c>
      <c r="G75" s="20">
        <v>24</v>
      </c>
      <c r="H75" s="25">
        <f>IF(ISERROR(G75/(G75+G74)*100),"",G75/(G75+G74)*100)</f>
        <v>96</v>
      </c>
      <c r="I75" s="39"/>
      <c r="J75" s="41">
        <f>IF(ISERROR(I75/(I75+I98)*100),"",I75/(I75+I98)*100)</f>
        <v>0</v>
      </c>
      <c r="K75" s="43"/>
    </row>
    <row r="76" spans="2:11" ht="15.75" thickBot="1" x14ac:dyDescent="0.3">
      <c r="B76" s="28">
        <v>42967</v>
      </c>
      <c r="C76" s="30">
        <v>5</v>
      </c>
      <c r="D76" s="42" t="s">
        <v>21</v>
      </c>
      <c r="E76" s="34">
        <v>200</v>
      </c>
      <c r="F76" s="44">
        <f t="shared" ref="F76" si="93">IF(ISERROR(I76*E76/1000),"",I76*E76/1000)</f>
        <v>5.8</v>
      </c>
      <c r="G76" s="23">
        <v>9</v>
      </c>
      <c r="H76" s="26">
        <f>IF(ISERROR(G76/(G76+G77)*100),"",G76/(G76+G77)*100)</f>
        <v>31.03448275862069</v>
      </c>
      <c r="I76" s="38">
        <f t="shared" ref="I76" si="94">IF((G76+G77)=0,"",G76+G77)</f>
        <v>29</v>
      </c>
      <c r="J76" s="40">
        <f>IF(ISERROR(I76/C76),"",I76/C76)</f>
        <v>5.8</v>
      </c>
      <c r="K76" s="42" t="s">
        <v>34</v>
      </c>
    </row>
    <row r="77" spans="2:11" ht="15.75" thickBot="1" x14ac:dyDescent="0.3">
      <c r="B77" s="29"/>
      <c r="C77" s="31"/>
      <c r="D77" s="43"/>
      <c r="E77" s="35"/>
      <c r="F77" s="44" t="str">
        <f t="shared" ref="F77" si="95">IF(ISERROR(D77/(D77+D78)*100),"",D77/(D77+D78)*100)</f>
        <v/>
      </c>
      <c r="G77" s="20">
        <v>20</v>
      </c>
      <c r="H77" s="25">
        <f>IF(ISERROR(G77/(G77+G76)*100),"",G77/(G77+G76)*100)</f>
        <v>68.965517241379317</v>
      </c>
      <c r="I77" s="39"/>
      <c r="J77" s="41">
        <f>IF(ISERROR(I77/(I77+I78)*100),"",I77/(I77+I78)*100)</f>
        <v>0</v>
      </c>
      <c r="K77" s="43"/>
    </row>
    <row r="78" spans="2:11" ht="15.75" thickBot="1" x14ac:dyDescent="0.3">
      <c r="B78" s="28">
        <v>42967</v>
      </c>
      <c r="C78" s="30">
        <v>13</v>
      </c>
      <c r="D78" s="32" t="s">
        <v>12</v>
      </c>
      <c r="E78" s="34">
        <v>200</v>
      </c>
      <c r="F78" s="44">
        <f t="shared" ref="F78" si="96">IF(ISERROR(I78*E78/1000),"",I78*E78/1000)</f>
        <v>18.2</v>
      </c>
      <c r="G78" s="23">
        <v>26</v>
      </c>
      <c r="H78" s="27">
        <f>IF(ISERROR(G78/(G78+G79)*100),"",G78/(G78+G79)*100)</f>
        <v>28.571428571428569</v>
      </c>
      <c r="I78" s="38">
        <f t="shared" ref="I78" si="97">IF((G78+G79)=0,"",G78+G79)</f>
        <v>91</v>
      </c>
      <c r="J78" s="40">
        <f>IF(ISERROR(I78/C78),"",I78/C78)</f>
        <v>7</v>
      </c>
      <c r="K78" s="42" t="s">
        <v>31</v>
      </c>
    </row>
    <row r="79" spans="2:11" ht="15.75" thickBot="1" x14ac:dyDescent="0.3">
      <c r="B79" s="29"/>
      <c r="C79" s="31"/>
      <c r="D79" s="33"/>
      <c r="E79" s="35"/>
      <c r="F79" s="44" t="str">
        <f t="shared" ref="F79" si="98">IF(ISERROR(D79/(D79+D80)*100),"",D79/(D79+D80)*100)</f>
        <v/>
      </c>
      <c r="G79" s="20">
        <v>65</v>
      </c>
      <c r="H79" s="25">
        <f>IF(ISERROR(G79/(G79+G78)*100),"",G79/(G79+G78)*100)</f>
        <v>71.428571428571431</v>
      </c>
      <c r="I79" s="39"/>
      <c r="J79" s="41">
        <f>IF(ISERROR(I79/(I79+I80)*100),"",I79/(I79+I80)*100)</f>
        <v>0</v>
      </c>
      <c r="K79" s="43"/>
    </row>
    <row r="80" spans="2:11" ht="15.75" thickBot="1" x14ac:dyDescent="0.3">
      <c r="B80" s="28">
        <v>42973</v>
      </c>
      <c r="C80" s="30">
        <v>8</v>
      </c>
      <c r="D80" s="42" t="s">
        <v>12</v>
      </c>
      <c r="E80" s="34">
        <v>200</v>
      </c>
      <c r="F80" s="44">
        <f t="shared" ref="F80" si="99">IF(ISERROR(I80*E80/1000),"",I80*E80/1000)</f>
        <v>4</v>
      </c>
      <c r="G80" s="23">
        <v>0</v>
      </c>
      <c r="H80" s="26">
        <f>IF(ISERROR(G80/(G80+G81)*100),"",G80/(G80+G81)*100)</f>
        <v>0</v>
      </c>
      <c r="I80" s="38">
        <f t="shared" ref="I80" si="100">IF((G80+G81)=0,"",G80+G81)</f>
        <v>20</v>
      </c>
      <c r="J80" s="40">
        <f>IF(ISERROR(I80/C80),"",I80/C80)</f>
        <v>2.5</v>
      </c>
      <c r="K80" s="42" t="s">
        <v>38</v>
      </c>
    </row>
    <row r="81" spans="2:11" ht="15.75" thickBot="1" x14ac:dyDescent="0.3">
      <c r="B81" s="29"/>
      <c r="C81" s="31"/>
      <c r="D81" s="43"/>
      <c r="E81" s="35"/>
      <c r="F81" s="44" t="str">
        <f t="shared" ref="F81" si="101">IF(ISERROR(D81/(D81+D82)*100),"",D81/(D81+D82)*100)</f>
        <v/>
      </c>
      <c r="G81" s="20">
        <v>20</v>
      </c>
      <c r="H81" s="25">
        <f>IF(ISERROR(G81/(G81+G80)*100),"",G81/(G81+G80)*100)</f>
        <v>100</v>
      </c>
      <c r="I81" s="39"/>
      <c r="J81" s="41" t="str">
        <f>IF(ISERROR(I81/(I81+I104)*100),"",I81/(I81+I104)*100)</f>
        <v/>
      </c>
      <c r="K81" s="43"/>
    </row>
    <row r="82" spans="2:11" ht="15.75" thickBot="1" x14ac:dyDescent="0.3">
      <c r="B82" s="28">
        <v>42974</v>
      </c>
      <c r="C82" s="30">
        <v>8</v>
      </c>
      <c r="D82" s="32" t="s">
        <v>12</v>
      </c>
      <c r="E82" s="34">
        <v>200</v>
      </c>
      <c r="F82" s="44">
        <f t="shared" ref="F82" si="102">IF(ISERROR(I82*E82/1000),"",I82*E82/1000)</f>
        <v>3.4</v>
      </c>
      <c r="G82" s="23">
        <v>3</v>
      </c>
      <c r="H82" s="27">
        <f>IF(ISERROR(G82/(G82+G83)*100),"",G82/(G82+G83)*100)</f>
        <v>17.647058823529413</v>
      </c>
      <c r="I82" s="38">
        <f t="shared" ref="I82" si="103">IF((G82+G83)=0,"",G82+G83)</f>
        <v>17</v>
      </c>
      <c r="J82" s="40">
        <f>IF(ISERROR(I82/C82),"",I82/C82)</f>
        <v>2.125</v>
      </c>
      <c r="K82" s="42" t="s">
        <v>38</v>
      </c>
    </row>
    <row r="83" spans="2:11" ht="15.75" thickBot="1" x14ac:dyDescent="0.3">
      <c r="B83" s="29"/>
      <c r="C83" s="31"/>
      <c r="D83" s="33"/>
      <c r="E83" s="35"/>
      <c r="F83" s="44" t="str">
        <f t="shared" ref="F83" si="104">IF(ISERROR(D83/(D83+D84)*100),"",D83/(D83+D84)*100)</f>
        <v/>
      </c>
      <c r="G83" s="20">
        <v>14</v>
      </c>
      <c r="H83" s="25">
        <f>IF(ISERROR(G83/(G83+G82)*100),"",G83/(G83+G82)*100)</f>
        <v>82.35294117647058</v>
      </c>
      <c r="I83" s="39"/>
      <c r="J83" s="41">
        <f>IF(ISERROR(I83/(I83+I84)*100),"",I83/(I83+I84)*100)</f>
        <v>0</v>
      </c>
      <c r="K83" s="43"/>
    </row>
    <row r="84" spans="2:11" ht="15.75" thickBot="1" x14ac:dyDescent="0.3">
      <c r="B84" s="28">
        <v>42975</v>
      </c>
      <c r="C84" s="30">
        <v>18</v>
      </c>
      <c r="D84" s="42" t="s">
        <v>28</v>
      </c>
      <c r="E84" s="34">
        <v>50</v>
      </c>
      <c r="F84" s="44">
        <f t="shared" ref="F84" si="105">IF(ISERROR(I84*E84/1000),"",I84*E84/1000)</f>
        <v>8.65</v>
      </c>
      <c r="G84" s="23">
        <v>76</v>
      </c>
      <c r="H84" s="26">
        <f>IF(ISERROR(G84/(G84+G85)*100),"",G84/(G84+G85)*100)</f>
        <v>43.930635838150287</v>
      </c>
      <c r="I84" s="38">
        <f t="shared" ref="I84" si="106">IF((G84+G85)=0,"",G84+G85)</f>
        <v>173</v>
      </c>
      <c r="J84" s="40">
        <f>IF(ISERROR(I84/C84),"",I84/C84)</f>
        <v>9.6111111111111107</v>
      </c>
      <c r="K84" s="42" t="s">
        <v>53</v>
      </c>
    </row>
    <row r="85" spans="2:11" ht="15.75" thickBot="1" x14ac:dyDescent="0.3">
      <c r="B85" s="29"/>
      <c r="C85" s="31"/>
      <c r="D85" s="43"/>
      <c r="E85" s="35"/>
      <c r="F85" s="44" t="str">
        <f t="shared" ref="F85" si="107">IF(ISERROR(D85/(D85+D86)*100),"",D85/(D85+D86)*100)</f>
        <v/>
      </c>
      <c r="G85" s="20">
        <v>97</v>
      </c>
      <c r="H85" s="25">
        <f>IF(ISERROR(G85/(G85+G84)*100),"",G85/(G85+G84)*100)</f>
        <v>56.069364161849713</v>
      </c>
      <c r="I85" s="39"/>
      <c r="J85" s="41" t="str">
        <f>IF(ISERROR(I85/(I85+I108)*100),"",I85/(I85+I108)*100)</f>
        <v/>
      </c>
      <c r="K85" s="43"/>
    </row>
    <row r="86" spans="2:11" ht="15.75" thickBot="1" x14ac:dyDescent="0.3">
      <c r="B86" s="28">
        <v>42987</v>
      </c>
      <c r="C86" s="30">
        <v>2</v>
      </c>
      <c r="D86" s="32" t="s">
        <v>25</v>
      </c>
      <c r="E86" s="34">
        <v>150</v>
      </c>
      <c r="F86" s="44">
        <f t="shared" ref="F86" si="108">IF(ISERROR(I86*E86/1000),"",I86*E86/1000)</f>
        <v>2.7</v>
      </c>
      <c r="G86" s="23">
        <v>11</v>
      </c>
      <c r="H86" s="27">
        <f>IF(ISERROR(G86/(G86+G87)*100),"",G86/(G86+G87)*100)</f>
        <v>61.111111111111114</v>
      </c>
      <c r="I86" s="38">
        <f t="shared" ref="I86" si="109">IF((G86+G87)=0,"",G86+G87)</f>
        <v>18</v>
      </c>
      <c r="J86" s="40">
        <f>IF(ISERROR(I86/C86),"",I86/C86)</f>
        <v>9</v>
      </c>
      <c r="K86" s="42" t="s">
        <v>51</v>
      </c>
    </row>
    <row r="87" spans="2:11" ht="15.75" thickBot="1" x14ac:dyDescent="0.3">
      <c r="B87" s="29"/>
      <c r="C87" s="31"/>
      <c r="D87" s="33"/>
      <c r="E87" s="35"/>
      <c r="F87" s="44" t="str">
        <f t="shared" ref="F87" si="110">IF(ISERROR(D87/(D87+D88)*100),"",D87/(D87+D88)*100)</f>
        <v/>
      </c>
      <c r="G87" s="20">
        <v>7</v>
      </c>
      <c r="H87" s="25">
        <f>IF(ISERROR(G87/(G87+G86)*100),"",G87/(G87+G86)*100)</f>
        <v>38.888888888888893</v>
      </c>
      <c r="I87" s="39"/>
      <c r="J87" s="41" t="str">
        <f>IF(ISERROR(I87/(I87+I110)*100),"",I87/(I87+I110)*100)</f>
        <v/>
      </c>
      <c r="K87" s="43"/>
    </row>
    <row r="88" spans="2:11" ht="15.75" thickBot="1" x14ac:dyDescent="0.3">
      <c r="B88" s="28">
        <v>42991</v>
      </c>
      <c r="C88" s="30">
        <v>2</v>
      </c>
      <c r="D88" s="32" t="s">
        <v>25</v>
      </c>
      <c r="E88" s="34">
        <v>150</v>
      </c>
      <c r="F88" s="44">
        <f t="shared" ref="F88" si="111">IF(ISERROR(I88*E88/1000),"",I88*E88/1000)</f>
        <v>3.45</v>
      </c>
      <c r="G88" s="23">
        <v>17</v>
      </c>
      <c r="H88" s="26">
        <f>IF(ISERROR(G88/(G88+G89)*100),"",G88/(G88+G89)*100)</f>
        <v>73.91304347826086</v>
      </c>
      <c r="I88" s="38">
        <f t="shared" ref="I88" si="112">IF((G88+G89)=0,"",G88+G89)</f>
        <v>23</v>
      </c>
      <c r="J88" s="40">
        <f>IF(ISERROR(I88/C88),"",I88/C88)</f>
        <v>11.5</v>
      </c>
      <c r="K88" s="42" t="s">
        <v>52</v>
      </c>
    </row>
    <row r="89" spans="2:11" ht="15.75" thickBot="1" x14ac:dyDescent="0.3">
      <c r="B89" s="29"/>
      <c r="C89" s="31"/>
      <c r="D89" s="33"/>
      <c r="E89" s="35"/>
      <c r="F89" s="44" t="str">
        <f t="shared" ref="F89" si="113">IF(ISERROR(D89/(D89+D90)*100),"",D89/(D89+D90)*100)</f>
        <v/>
      </c>
      <c r="G89" s="20">
        <v>6</v>
      </c>
      <c r="H89" s="25">
        <f>IF(ISERROR(G89/(G89+G88)*100),"",G89/(G89+G88)*100)</f>
        <v>26.086956521739129</v>
      </c>
      <c r="I89" s="39"/>
      <c r="J89" s="41">
        <f>IF(ISERROR(I89/(I89+I90)*100),"",I89/(I89+I90)*100)</f>
        <v>0</v>
      </c>
      <c r="K89" s="43"/>
    </row>
    <row r="90" spans="2:11" ht="15.75" thickBot="1" x14ac:dyDescent="0.3">
      <c r="B90" s="28">
        <v>42994</v>
      </c>
      <c r="C90" s="30">
        <v>18</v>
      </c>
      <c r="D90" s="32" t="s">
        <v>46</v>
      </c>
      <c r="E90" s="34">
        <v>15</v>
      </c>
      <c r="F90" s="44">
        <f t="shared" ref="F90" si="114">IF(ISERROR(I90*E90/1000),"",I90*E90/1000)</f>
        <v>4.8</v>
      </c>
      <c r="G90" s="23">
        <v>63</v>
      </c>
      <c r="H90" s="27">
        <f>IF(ISERROR(G90/(G90+G91)*100),"",G90/(G90+G91)*100)</f>
        <v>19.6875</v>
      </c>
      <c r="I90" s="38">
        <f t="shared" ref="I90" si="115">IF((G90+G91)=0,"",G90+G91)</f>
        <v>320</v>
      </c>
      <c r="J90" s="40">
        <f>IF(ISERROR(I90/C90),"",I90/C90)</f>
        <v>17.777777777777779</v>
      </c>
      <c r="K90" s="42" t="s">
        <v>50</v>
      </c>
    </row>
    <row r="91" spans="2:11" ht="15.75" thickBot="1" x14ac:dyDescent="0.3">
      <c r="B91" s="29"/>
      <c r="C91" s="31"/>
      <c r="D91" s="33"/>
      <c r="E91" s="35"/>
      <c r="F91" s="44" t="str">
        <f t="shared" ref="F91" si="116">IF(ISERROR(D91/(D91+D92)*100),"",D91/(D91+D92)*100)</f>
        <v/>
      </c>
      <c r="G91" s="20">
        <v>257</v>
      </c>
      <c r="H91" s="25">
        <f>IF(ISERROR(G91/(G91+G90)*100),"",G91/(G91+G90)*100)</f>
        <v>80.3125</v>
      </c>
      <c r="I91" s="39"/>
      <c r="J91" s="41" t="str">
        <f>IF(ISERROR(I91/(I91+I114)*100),"",I91/(I91+I114)*100)</f>
        <v/>
      </c>
      <c r="K91" s="43"/>
    </row>
    <row r="92" spans="2:11" ht="15.75" thickBot="1" x14ac:dyDescent="0.3">
      <c r="B92" s="28">
        <v>42995</v>
      </c>
      <c r="C92" s="30">
        <v>18</v>
      </c>
      <c r="D92" s="32" t="s">
        <v>46</v>
      </c>
      <c r="E92" s="34">
        <v>15</v>
      </c>
      <c r="F92" s="44">
        <f t="shared" ref="F92" si="117">IF(ISERROR(I92*E92/1000),"",I92*E92/1000)</f>
        <v>5.3849999999999998</v>
      </c>
      <c r="G92" s="23">
        <v>189</v>
      </c>
      <c r="H92" s="26">
        <f>IF(ISERROR(G92/(G92+G93)*100),"",G92/(G92+G93)*100)</f>
        <v>52.646239554317553</v>
      </c>
      <c r="I92" s="38">
        <f t="shared" ref="I92" si="118">IF((G92+G93)=0,"",G92+G93)</f>
        <v>359</v>
      </c>
      <c r="J92" s="40">
        <f>IF(ISERROR(I92/C92),"",I92/C92)</f>
        <v>19.944444444444443</v>
      </c>
      <c r="K92" s="42" t="s">
        <v>50</v>
      </c>
    </row>
    <row r="93" spans="2:11" ht="15.75" thickBot="1" x14ac:dyDescent="0.3">
      <c r="B93" s="29"/>
      <c r="C93" s="31"/>
      <c r="D93" s="33"/>
      <c r="E93" s="35"/>
      <c r="F93" s="44" t="str">
        <f>IF(ISERROR(D93/(D93+D96)*100),"",D93/(D93+D96)*100)</f>
        <v/>
      </c>
      <c r="G93" s="20">
        <v>170</v>
      </c>
      <c r="H93" s="25">
        <f>IF(ISERROR(G93/(G93+G92)*100),"",G93/(G93+G92)*100)</f>
        <v>47.353760445682454</v>
      </c>
      <c r="I93" s="39"/>
      <c r="J93" s="41">
        <f>IF(ISERROR(I93/(I93+I94)*100),"",I93/(I93+I94)*100)</f>
        <v>0</v>
      </c>
      <c r="K93" s="43"/>
    </row>
    <row r="94" spans="2:11" x14ac:dyDescent="0.25">
      <c r="B94" s="28">
        <v>43001</v>
      </c>
      <c r="C94" s="30">
        <v>18</v>
      </c>
      <c r="D94" s="32" t="s">
        <v>46</v>
      </c>
      <c r="E94" s="34">
        <v>15</v>
      </c>
      <c r="F94" s="36">
        <f t="shared" ref="F94" si="119">IF(ISERROR(I94*E94/1000),"",I94*E94/1000)</f>
        <v>3.15</v>
      </c>
      <c r="G94" s="23">
        <v>80</v>
      </c>
      <c r="H94" s="27">
        <f>IF(ISERROR(G94/(G94+G95)*100),"",G94/(G94+G95)*100)</f>
        <v>38.095238095238095</v>
      </c>
      <c r="I94" s="38">
        <f t="shared" ref="I94" si="120">IF((G94+G95)=0,"",G94+G95)</f>
        <v>210</v>
      </c>
      <c r="J94" s="40">
        <f>IF(ISERROR(I94/C94),"",I94/C94)</f>
        <v>11.666666666666666</v>
      </c>
      <c r="K94" s="42" t="s">
        <v>50</v>
      </c>
    </row>
    <row r="95" spans="2:11" ht="15.75" thickBot="1" x14ac:dyDescent="0.3">
      <c r="B95" s="29"/>
      <c r="C95" s="31"/>
      <c r="D95" s="33"/>
      <c r="E95" s="35"/>
      <c r="F95" s="37" t="str">
        <f>IF(ISERROR(D97/(D97+#REF!)*100),"",D97/(D97+#REF!)*100)</f>
        <v/>
      </c>
      <c r="G95" s="20">
        <v>130</v>
      </c>
      <c r="H95" s="25">
        <f>IF(ISERROR(G95/(G95+G94)*100),"",G95/(G95+G94)*100)</f>
        <v>61.904761904761905</v>
      </c>
      <c r="I95" s="39"/>
      <c r="J95" s="41" t="str">
        <f>IF(ISERROR(I95/(I95+I118)*100),"",I95/(I95+I118)*100)</f>
        <v/>
      </c>
      <c r="K95" s="43"/>
    </row>
    <row r="96" spans="2:11" x14ac:dyDescent="0.25">
      <c r="B96" s="28">
        <v>43015</v>
      </c>
      <c r="C96" s="30">
        <v>1</v>
      </c>
      <c r="D96" s="32" t="s">
        <v>46</v>
      </c>
      <c r="E96" s="34">
        <v>30</v>
      </c>
      <c r="F96" s="36">
        <f t="shared" ref="F96" si="121">IF(ISERROR(I96*E96/1000),"",I96*E96/1000)</f>
        <v>3</v>
      </c>
      <c r="G96" s="23">
        <v>20</v>
      </c>
      <c r="H96" s="27">
        <f>IF(ISERROR(G96/(G96+G97)*100),"",G96/(G96+G97)*100)</f>
        <v>20</v>
      </c>
      <c r="I96" s="38">
        <f t="shared" ref="I96" si="122">IF((G96+G97)=0,"",G96+G97)</f>
        <v>100</v>
      </c>
      <c r="J96" s="40">
        <f>IF(ISERROR(I96/C96),"",I96/C96)</f>
        <v>100</v>
      </c>
      <c r="K96" s="42" t="s">
        <v>47</v>
      </c>
    </row>
    <row r="97" spans="2:11" ht="15.75" thickBot="1" x14ac:dyDescent="0.3">
      <c r="B97" s="29"/>
      <c r="C97" s="31"/>
      <c r="D97" s="33"/>
      <c r="E97" s="35"/>
      <c r="F97" s="37" t="str">
        <f>IF(ISERROR(#REF!/(#REF!+D98)*100),"",#REF!/(#REF!+D98)*100)</f>
        <v/>
      </c>
      <c r="G97" s="20">
        <v>80</v>
      </c>
      <c r="H97" s="25">
        <f>IF(ISERROR(G97/(G97+G96)*100),"",G97/(G97+G96)*100)</f>
        <v>80</v>
      </c>
      <c r="I97" s="39"/>
      <c r="J97" s="41" t="str">
        <f>IF(ISERROR(I97/(I97+I120)*100),"",I97/(I97+I120)*100)</f>
        <v/>
      </c>
      <c r="K97" s="43"/>
    </row>
    <row r="98" spans="2:11" x14ac:dyDescent="0.25">
      <c r="B98" s="28">
        <v>43018</v>
      </c>
      <c r="C98" s="30">
        <v>4</v>
      </c>
      <c r="D98" s="32" t="s">
        <v>33</v>
      </c>
      <c r="E98" s="34">
        <v>200</v>
      </c>
      <c r="F98" s="36">
        <f t="shared" ref="F98" si="123">IF(ISERROR(I98*E98/1000),"",I98*E98/1000)</f>
        <v>5.6</v>
      </c>
      <c r="G98" s="23">
        <v>12</v>
      </c>
      <c r="H98" s="27">
        <f>IF(ISERROR(G98/(G98+G99)*100),"",G98/(G98+G99)*100)</f>
        <v>42.857142857142854</v>
      </c>
      <c r="I98" s="38">
        <f t="shared" ref="I98" si="124">IF((G98+G99)=0,"",G98+G99)</f>
        <v>28</v>
      </c>
      <c r="J98" s="40">
        <f>IF(ISERROR(I98/C98),"",I98/C98)</f>
        <v>7</v>
      </c>
      <c r="K98" s="42" t="s">
        <v>48</v>
      </c>
    </row>
    <row r="99" spans="2:11" ht="15.75" thickBot="1" x14ac:dyDescent="0.3">
      <c r="B99" s="29"/>
      <c r="C99" s="31"/>
      <c r="D99" s="33"/>
      <c r="E99" s="35"/>
      <c r="F99" s="37" t="str">
        <f t="shared" ref="F99" si="125">IF(ISERROR(D99/(D99+D100)*100),"",D99/(D99+D100)*100)</f>
        <v/>
      </c>
      <c r="G99" s="20">
        <v>16</v>
      </c>
      <c r="H99" s="25">
        <f>IF(ISERROR(G99/(G99+G98)*100),"",G99/(G99+G98)*100)</f>
        <v>57.142857142857139</v>
      </c>
      <c r="I99" s="39"/>
      <c r="J99" s="41" t="str">
        <f>IF(ISERROR(I99/(I99+I122)*100),"",I99/(I99+I122)*100)</f>
        <v/>
      </c>
      <c r="K99" s="43"/>
    </row>
    <row r="100" spans="2:11" x14ac:dyDescent="0.25">
      <c r="B100" s="28">
        <v>43020</v>
      </c>
      <c r="C100" s="30">
        <v>5</v>
      </c>
      <c r="D100" s="32" t="s">
        <v>18</v>
      </c>
      <c r="E100" s="34">
        <v>150</v>
      </c>
      <c r="F100" s="36">
        <f t="shared" ref="F100" si="126">IF(ISERROR(I100*E100/1000),"",I100*E100/1000)</f>
        <v>6.3</v>
      </c>
      <c r="G100" s="23">
        <v>0</v>
      </c>
      <c r="H100" s="27">
        <f>IF(ISERROR(G100/(G100+G101)*100),"",G100/(G100+G101)*100)</f>
        <v>0</v>
      </c>
      <c r="I100" s="38">
        <f t="shared" ref="I100" si="127">IF((G100+G101)=0,"",G100+G101)</f>
        <v>42</v>
      </c>
      <c r="J100" s="40">
        <f>IF(ISERROR(I100/C100),"",I100/C100)</f>
        <v>8.4</v>
      </c>
      <c r="K100" s="42" t="s">
        <v>49</v>
      </c>
    </row>
    <row r="101" spans="2:11" ht="15.75" thickBot="1" x14ac:dyDescent="0.3">
      <c r="B101" s="29"/>
      <c r="C101" s="31"/>
      <c r="D101" s="33"/>
      <c r="E101" s="35"/>
      <c r="F101" s="37" t="str">
        <f t="shared" ref="F101" si="128">IF(ISERROR(D101/(D101+D102)*100),"",D101/(D101+D102)*100)</f>
        <v/>
      </c>
      <c r="G101" s="20">
        <v>42</v>
      </c>
      <c r="H101" s="25">
        <f>IF(ISERROR(G101/(G101+G100)*100),"",G101/(G101+G100)*100)</f>
        <v>100</v>
      </c>
      <c r="I101" s="39"/>
      <c r="J101" s="41" t="str">
        <f>IF(ISERROR(I101/(I101+I124)*100),"",I101/(I101+I124)*100)</f>
        <v/>
      </c>
      <c r="K101" s="43"/>
    </row>
    <row r="102" spans="2:11" x14ac:dyDescent="0.25">
      <c r="B102" s="28">
        <v>43021</v>
      </c>
      <c r="C102" s="30">
        <v>5</v>
      </c>
      <c r="D102" s="32" t="s">
        <v>18</v>
      </c>
      <c r="E102" s="34">
        <v>150</v>
      </c>
      <c r="F102" s="36">
        <f t="shared" ref="F102" si="129">IF(ISERROR(I102*E102/1000),"",I102*E102/1000)</f>
        <v>4.2</v>
      </c>
      <c r="G102" s="23">
        <v>0</v>
      </c>
      <c r="H102" s="27">
        <f>IF(ISERROR(G102/(G102+G103)*100),"",G102/(G102+G103)*100)</f>
        <v>0</v>
      </c>
      <c r="I102" s="38">
        <f t="shared" ref="I102" si="130">IF((G102+G103)=0,"",G102+G103)</f>
        <v>28</v>
      </c>
      <c r="J102" s="40">
        <f>IF(ISERROR(I102/C102),"",I102/C102)</f>
        <v>5.6</v>
      </c>
      <c r="K102" s="42" t="s">
        <v>49</v>
      </c>
    </row>
    <row r="103" spans="2:11" ht="15.75" thickBot="1" x14ac:dyDescent="0.3">
      <c r="B103" s="29"/>
      <c r="C103" s="31"/>
      <c r="D103" s="33"/>
      <c r="E103" s="35"/>
      <c r="F103" s="37" t="str">
        <f t="shared" ref="F103" si="131">IF(ISERROR(D103/(D103+D104)*100),"",D103/(D103+D104)*100)</f>
        <v/>
      </c>
      <c r="G103" s="20">
        <v>28</v>
      </c>
      <c r="H103" s="25">
        <f>IF(ISERROR(G103/(G103+G102)*100),"",G103/(G103+G102)*100)</f>
        <v>100</v>
      </c>
      <c r="I103" s="39"/>
      <c r="J103" s="41" t="str">
        <f>IF(ISERROR(I103/(I103+I126)*100),"",I103/(I103+I126)*100)</f>
        <v/>
      </c>
      <c r="K103" s="43"/>
    </row>
    <row r="104" spans="2:11" x14ac:dyDescent="0.25">
      <c r="B104" s="28"/>
      <c r="C104" s="30"/>
      <c r="D104" s="32"/>
      <c r="E104" s="34"/>
      <c r="F104" s="36" t="str">
        <f t="shared" ref="F104" si="132">IF(ISERROR(I104*E104/1000),"",I104*E104/1000)</f>
        <v/>
      </c>
      <c r="G104" s="23"/>
      <c r="H104" s="27" t="str">
        <f>IF(ISERROR(G104/(G104+G105)*100),"",G104/(G104+G105)*100)</f>
        <v/>
      </c>
      <c r="I104" s="38" t="str">
        <f t="shared" ref="I104" si="133">IF((G104+G105)=0,"",G104+G105)</f>
        <v/>
      </c>
      <c r="J104" s="40" t="str">
        <f>IF(ISERROR(I104/C104),"",I104/C104)</f>
        <v/>
      </c>
      <c r="K104" s="42"/>
    </row>
    <row r="105" spans="2:11" ht="15.75" thickBot="1" x14ac:dyDescent="0.3">
      <c r="B105" s="29"/>
      <c r="C105" s="31"/>
      <c r="D105" s="33"/>
      <c r="E105" s="35"/>
      <c r="F105" s="37" t="str">
        <f t="shared" ref="F105" si="134">IF(ISERROR(D105/(D105+D106)*100),"",D105/(D105+D106)*100)</f>
        <v/>
      </c>
      <c r="G105" s="20"/>
      <c r="H105" s="25" t="str">
        <f>IF(ISERROR(G105/(G105+G104)*100),"",G105/(G105+G104)*100)</f>
        <v/>
      </c>
      <c r="I105" s="39"/>
      <c r="J105" s="41" t="str">
        <f>IF(ISERROR(I105/(I105+I128)*100),"",I105/(I105+I128)*100)</f>
        <v/>
      </c>
      <c r="K105" s="43"/>
    </row>
    <row r="106" spans="2:11" x14ac:dyDescent="0.25">
      <c r="B106" s="28"/>
      <c r="C106" s="30"/>
      <c r="D106" s="32"/>
      <c r="E106" s="34"/>
      <c r="F106" s="36" t="str">
        <f t="shared" ref="F106" si="135">IF(ISERROR(I106*E106/1000),"",I106*E106/1000)</f>
        <v/>
      </c>
      <c r="G106" s="23"/>
      <c r="H106" s="27" t="str">
        <f>IF(ISERROR(G106/(G106+G107)*100),"",G106/(G106+G107)*100)</f>
        <v/>
      </c>
      <c r="I106" s="38" t="str">
        <f t="shared" ref="I106" si="136">IF((G106+G107)=0,"",G106+G107)</f>
        <v/>
      </c>
      <c r="J106" s="40" t="str">
        <f>IF(ISERROR(I106/C106),"",I106/C106)</f>
        <v/>
      </c>
      <c r="K106" s="42"/>
    </row>
    <row r="107" spans="2:11" ht="15.75" thickBot="1" x14ac:dyDescent="0.3">
      <c r="B107" s="29"/>
      <c r="C107" s="31"/>
      <c r="D107" s="33"/>
      <c r="E107" s="35"/>
      <c r="F107" s="37" t="str">
        <f t="shared" ref="F107" si="137">IF(ISERROR(D107/(D107+D108)*100),"",D107/(D107+D108)*100)</f>
        <v/>
      </c>
      <c r="G107" s="20"/>
      <c r="H107" s="25" t="str">
        <f>IF(ISERROR(G107/(G107+G106)*100),"",G107/(G107+G106)*100)</f>
        <v/>
      </c>
      <c r="I107" s="39"/>
      <c r="J107" s="41" t="str">
        <f>IF(ISERROR(I107/(I107+I130)*100),"",I107/(I107+I130)*100)</f>
        <v/>
      </c>
      <c r="K107" s="43"/>
    </row>
    <row r="108" spans="2:11" x14ac:dyDescent="0.25">
      <c r="B108" s="28"/>
      <c r="C108" s="30"/>
      <c r="D108" s="32"/>
      <c r="E108" s="34"/>
      <c r="F108" s="36" t="str">
        <f t="shared" ref="F108" si="138">IF(ISERROR(I108*E108/1000),"",I108*E108/1000)</f>
        <v/>
      </c>
      <c r="G108" s="23"/>
      <c r="H108" s="27" t="str">
        <f>IF(ISERROR(G108/(G108+G109)*100),"",G108/(G108+G109)*100)</f>
        <v/>
      </c>
      <c r="I108" s="38" t="str">
        <f t="shared" ref="I108" si="139">IF((G108+G109)=0,"",G108+G109)</f>
        <v/>
      </c>
      <c r="J108" s="40" t="str">
        <f>IF(ISERROR(I108/C108),"",I108/C108)</f>
        <v/>
      </c>
      <c r="K108" s="42"/>
    </row>
    <row r="109" spans="2:11" ht="15.75" thickBot="1" x14ac:dyDescent="0.3">
      <c r="B109" s="29"/>
      <c r="C109" s="31"/>
      <c r="D109" s="33"/>
      <c r="E109" s="35"/>
      <c r="F109" s="37" t="str">
        <f t="shared" ref="F109" si="140">IF(ISERROR(D109/(D109+D110)*100),"",D109/(D109+D110)*100)</f>
        <v/>
      </c>
      <c r="G109" s="20"/>
      <c r="H109" s="25" t="str">
        <f>IF(ISERROR(G109/(G109+G108)*100),"",G109/(G109+G108)*100)</f>
        <v/>
      </c>
      <c r="I109" s="39"/>
      <c r="J109" s="41" t="str">
        <f>IF(ISERROR(I109/(I109+I132)*100),"",I109/(I109+I132)*100)</f>
        <v/>
      </c>
      <c r="K109" s="43"/>
    </row>
  </sheetData>
  <sheetProtection selectLockedCells="1"/>
  <mergeCells count="402">
    <mergeCell ref="B92:B93"/>
    <mergeCell ref="C92:C93"/>
    <mergeCell ref="D92:D93"/>
    <mergeCell ref="F92:F93"/>
    <mergeCell ref="I92:I93"/>
    <mergeCell ref="J92:J93"/>
    <mergeCell ref="K92:K93"/>
    <mergeCell ref="B94:B95"/>
    <mergeCell ref="C94:C95"/>
    <mergeCell ref="F94:F95"/>
    <mergeCell ref="I94:I95"/>
    <mergeCell ref="J94:J95"/>
    <mergeCell ref="K94:K95"/>
    <mergeCell ref="E92:E93"/>
    <mergeCell ref="E94:E95"/>
    <mergeCell ref="B88:B89"/>
    <mergeCell ref="C88:C89"/>
    <mergeCell ref="D88:D89"/>
    <mergeCell ref="F88:F89"/>
    <mergeCell ref="I88:I89"/>
    <mergeCell ref="J88:J89"/>
    <mergeCell ref="K88:K89"/>
    <mergeCell ref="B90:B91"/>
    <mergeCell ref="C90:C91"/>
    <mergeCell ref="D90:D91"/>
    <mergeCell ref="F90:F91"/>
    <mergeCell ref="I90:I91"/>
    <mergeCell ref="J90:J91"/>
    <mergeCell ref="K90:K91"/>
    <mergeCell ref="E88:E89"/>
    <mergeCell ref="E90:E91"/>
    <mergeCell ref="B84:B85"/>
    <mergeCell ref="C84:C85"/>
    <mergeCell ref="D84:D85"/>
    <mergeCell ref="F84:F85"/>
    <mergeCell ref="I84:I85"/>
    <mergeCell ref="J84:J85"/>
    <mergeCell ref="K84:K85"/>
    <mergeCell ref="B86:B87"/>
    <mergeCell ref="C86:C87"/>
    <mergeCell ref="D86:D87"/>
    <mergeCell ref="F86:F87"/>
    <mergeCell ref="I86:I87"/>
    <mergeCell ref="J86:J87"/>
    <mergeCell ref="K86:K87"/>
    <mergeCell ref="E84:E85"/>
    <mergeCell ref="E86:E87"/>
    <mergeCell ref="B80:B81"/>
    <mergeCell ref="C80:C81"/>
    <mergeCell ref="D80:D81"/>
    <mergeCell ref="F80:F81"/>
    <mergeCell ref="I80:I81"/>
    <mergeCell ref="J80:J81"/>
    <mergeCell ref="K80:K81"/>
    <mergeCell ref="B82:B83"/>
    <mergeCell ref="C82:C83"/>
    <mergeCell ref="D82:D83"/>
    <mergeCell ref="F82:F83"/>
    <mergeCell ref="I82:I83"/>
    <mergeCell ref="J82:J83"/>
    <mergeCell ref="K82:K83"/>
    <mergeCell ref="E80:E81"/>
    <mergeCell ref="E82:E83"/>
    <mergeCell ref="B76:B77"/>
    <mergeCell ref="C76:C77"/>
    <mergeCell ref="D76:D77"/>
    <mergeCell ref="F76:F77"/>
    <mergeCell ref="I76:I77"/>
    <mergeCell ref="J76:J77"/>
    <mergeCell ref="K76:K77"/>
    <mergeCell ref="B78:B79"/>
    <mergeCell ref="C78:C79"/>
    <mergeCell ref="D78:D79"/>
    <mergeCell ref="F78:F79"/>
    <mergeCell ref="I78:I79"/>
    <mergeCell ref="J78:J79"/>
    <mergeCell ref="K78:K79"/>
    <mergeCell ref="E76:E77"/>
    <mergeCell ref="E78:E79"/>
    <mergeCell ref="B72:B73"/>
    <mergeCell ref="C72:C73"/>
    <mergeCell ref="D72:D73"/>
    <mergeCell ref="F72:F73"/>
    <mergeCell ref="I72:I73"/>
    <mergeCell ref="J72:J73"/>
    <mergeCell ref="K72:K73"/>
    <mergeCell ref="B74:B75"/>
    <mergeCell ref="C74:C75"/>
    <mergeCell ref="D74:D75"/>
    <mergeCell ref="F74:F75"/>
    <mergeCell ref="I74:I75"/>
    <mergeCell ref="J74:J75"/>
    <mergeCell ref="K74:K75"/>
    <mergeCell ref="E72:E73"/>
    <mergeCell ref="E74:E75"/>
    <mergeCell ref="B68:B69"/>
    <mergeCell ref="C68:C69"/>
    <mergeCell ref="D68:D69"/>
    <mergeCell ref="F68:F69"/>
    <mergeCell ref="I68:I69"/>
    <mergeCell ref="J68:J69"/>
    <mergeCell ref="K68:K69"/>
    <mergeCell ref="B70:B71"/>
    <mergeCell ref="C70:C71"/>
    <mergeCell ref="D70:D71"/>
    <mergeCell ref="F70:F71"/>
    <mergeCell ref="I70:I71"/>
    <mergeCell ref="J70:J71"/>
    <mergeCell ref="K70:K71"/>
    <mergeCell ref="E68:E69"/>
    <mergeCell ref="E70:E71"/>
    <mergeCell ref="K64:K65"/>
    <mergeCell ref="B66:B67"/>
    <mergeCell ref="C66:C67"/>
    <mergeCell ref="D66:D67"/>
    <mergeCell ref="F66:F67"/>
    <mergeCell ref="I66:I67"/>
    <mergeCell ref="J66:J67"/>
    <mergeCell ref="K66:K67"/>
    <mergeCell ref="E66:E67"/>
    <mergeCell ref="E64:E65"/>
    <mergeCell ref="J4:J5"/>
    <mergeCell ref="J6:J7"/>
    <mergeCell ref="B9:D9"/>
    <mergeCell ref="B14:B15"/>
    <mergeCell ref="C14:C15"/>
    <mergeCell ref="B11:B12"/>
    <mergeCell ref="C11:C12"/>
    <mergeCell ref="F11:F12"/>
    <mergeCell ref="B13:K13"/>
    <mergeCell ref="J11:J12"/>
    <mergeCell ref="J14:J15"/>
    <mergeCell ref="K11:K12"/>
    <mergeCell ref="D11:D12"/>
    <mergeCell ref="D14:D15"/>
    <mergeCell ref="G11:G12"/>
    <mergeCell ref="K4:K7"/>
    <mergeCell ref="E11:E12"/>
    <mergeCell ref="E14:E15"/>
    <mergeCell ref="B16:B17"/>
    <mergeCell ref="C16:C17"/>
    <mergeCell ref="D28:D29"/>
    <mergeCell ref="K28:K29"/>
    <mergeCell ref="J20:J21"/>
    <mergeCell ref="J22:J23"/>
    <mergeCell ref="J24:J25"/>
    <mergeCell ref="J26:J27"/>
    <mergeCell ref="J28:J29"/>
    <mergeCell ref="D16:D17"/>
    <mergeCell ref="D18:D19"/>
    <mergeCell ref="D22:D23"/>
    <mergeCell ref="D24:D25"/>
    <mergeCell ref="D26:D27"/>
    <mergeCell ref="F22:F23"/>
    <mergeCell ref="F24:F25"/>
    <mergeCell ref="F26:F27"/>
    <mergeCell ref="D20:D21"/>
    <mergeCell ref="E16:E17"/>
    <mergeCell ref="E18:E19"/>
    <mergeCell ref="E20:E21"/>
    <mergeCell ref="E24:E25"/>
    <mergeCell ref="E28:E29"/>
    <mergeCell ref="E22:E23"/>
    <mergeCell ref="D30:D31"/>
    <mergeCell ref="D34:D35"/>
    <mergeCell ref="D38:D39"/>
    <mergeCell ref="D42:D43"/>
    <mergeCell ref="D36:D37"/>
    <mergeCell ref="D32:D33"/>
    <mergeCell ref="B30:B31"/>
    <mergeCell ref="C30:C31"/>
    <mergeCell ref="B32:B33"/>
    <mergeCell ref="C32:C33"/>
    <mergeCell ref="C42:C43"/>
    <mergeCell ref="B44:B45"/>
    <mergeCell ref="C44:C45"/>
    <mergeCell ref="B34:B35"/>
    <mergeCell ref="C34:C35"/>
    <mergeCell ref="B36:B37"/>
    <mergeCell ref="C36:C3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D46:D47"/>
    <mergeCell ref="D40:D41"/>
    <mergeCell ref="D44:D45"/>
    <mergeCell ref="B38:B39"/>
    <mergeCell ref="C38:C39"/>
    <mergeCell ref="F14:F15"/>
    <mergeCell ref="F16:F17"/>
    <mergeCell ref="F18:F19"/>
    <mergeCell ref="F20:F21"/>
    <mergeCell ref="F38:F39"/>
    <mergeCell ref="F40:F41"/>
    <mergeCell ref="F42:F43"/>
    <mergeCell ref="F44:F45"/>
    <mergeCell ref="F46:F47"/>
    <mergeCell ref="F28:F29"/>
    <mergeCell ref="F30:F31"/>
    <mergeCell ref="F32:F33"/>
    <mergeCell ref="F34:F35"/>
    <mergeCell ref="F36:F37"/>
    <mergeCell ref="B46:B47"/>
    <mergeCell ref="C46:C47"/>
    <mergeCell ref="B40:B41"/>
    <mergeCell ref="C40:C41"/>
    <mergeCell ref="B42:B43"/>
    <mergeCell ref="K30:K31"/>
    <mergeCell ref="K32:K33"/>
    <mergeCell ref="K14:K15"/>
    <mergeCell ref="K16:K17"/>
    <mergeCell ref="K18:K19"/>
    <mergeCell ref="K20:K21"/>
    <mergeCell ref="K46:K47"/>
    <mergeCell ref="K34:K35"/>
    <mergeCell ref="K36:K37"/>
    <mergeCell ref="K38:K39"/>
    <mergeCell ref="K40:K41"/>
    <mergeCell ref="K42:K43"/>
    <mergeCell ref="K44:K45"/>
    <mergeCell ref="K22:K23"/>
    <mergeCell ref="K24:K25"/>
    <mergeCell ref="K26:K27"/>
    <mergeCell ref="J38:J39"/>
    <mergeCell ref="J40:J41"/>
    <mergeCell ref="J42:J43"/>
    <mergeCell ref="J44:J45"/>
    <mergeCell ref="J30:J31"/>
    <mergeCell ref="J32:J33"/>
    <mergeCell ref="J34:J35"/>
    <mergeCell ref="I42:I43"/>
    <mergeCell ref="I44:I45"/>
    <mergeCell ref="I46:I47"/>
    <mergeCell ref="H11:H12"/>
    <mergeCell ref="F4:F7"/>
    <mergeCell ref="G4:G7"/>
    <mergeCell ref="I4:I7"/>
    <mergeCell ref="J46:J47"/>
    <mergeCell ref="I11:I12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J16:J17"/>
    <mergeCell ref="J18:J19"/>
    <mergeCell ref="I40:I41"/>
    <mergeCell ref="J36:J37"/>
    <mergeCell ref="B48:B49"/>
    <mergeCell ref="C48:C49"/>
    <mergeCell ref="D48:D49"/>
    <mergeCell ref="F48:F49"/>
    <mergeCell ref="I48:I49"/>
    <mergeCell ref="J48:J49"/>
    <mergeCell ref="K48:K49"/>
    <mergeCell ref="B50:B51"/>
    <mergeCell ref="C50:C51"/>
    <mergeCell ref="D50:D51"/>
    <mergeCell ref="F50:F51"/>
    <mergeCell ref="I50:I51"/>
    <mergeCell ref="J50:J51"/>
    <mergeCell ref="K50:K51"/>
    <mergeCell ref="B52:B53"/>
    <mergeCell ref="C52:C53"/>
    <mergeCell ref="D52:D53"/>
    <mergeCell ref="F52:F53"/>
    <mergeCell ref="I52:I53"/>
    <mergeCell ref="J52:J53"/>
    <mergeCell ref="K52:K53"/>
    <mergeCell ref="B54:B55"/>
    <mergeCell ref="C54:C55"/>
    <mergeCell ref="D54:D55"/>
    <mergeCell ref="F54:F55"/>
    <mergeCell ref="I54:I55"/>
    <mergeCell ref="J54:J55"/>
    <mergeCell ref="K54:K55"/>
    <mergeCell ref="K60:K61"/>
    <mergeCell ref="B62:B63"/>
    <mergeCell ref="C62:C63"/>
    <mergeCell ref="D62:D63"/>
    <mergeCell ref="F62:F63"/>
    <mergeCell ref="I62:I63"/>
    <mergeCell ref="J62:J63"/>
    <mergeCell ref="K62:K63"/>
    <mergeCell ref="B56:B57"/>
    <mergeCell ref="C56:C57"/>
    <mergeCell ref="D56:D57"/>
    <mergeCell ref="F56:F57"/>
    <mergeCell ref="I56:I57"/>
    <mergeCell ref="J56:J57"/>
    <mergeCell ref="K56:K57"/>
    <mergeCell ref="B58:B59"/>
    <mergeCell ref="C58:C59"/>
    <mergeCell ref="D58:D59"/>
    <mergeCell ref="F58:F59"/>
    <mergeCell ref="I58:I59"/>
    <mergeCell ref="J58:J59"/>
    <mergeCell ref="K58:K59"/>
    <mergeCell ref="E60:E61"/>
    <mergeCell ref="E62:E63"/>
    <mergeCell ref="B60:B61"/>
    <mergeCell ref="C60:C61"/>
    <mergeCell ref="D60:D61"/>
    <mergeCell ref="F60:F61"/>
    <mergeCell ref="I60:I61"/>
    <mergeCell ref="J60:J61"/>
    <mergeCell ref="B64:B65"/>
    <mergeCell ref="C64:C65"/>
    <mergeCell ref="D64:D65"/>
    <mergeCell ref="F64:F65"/>
    <mergeCell ref="I64:I65"/>
    <mergeCell ref="J64:J65"/>
    <mergeCell ref="E26:E27"/>
    <mergeCell ref="E30:E31"/>
    <mergeCell ref="E34:E35"/>
    <mergeCell ref="E38:E39"/>
    <mergeCell ref="E42:E43"/>
    <mergeCell ref="E46:E47"/>
    <mergeCell ref="E50:E51"/>
    <mergeCell ref="E54:E55"/>
    <mergeCell ref="E58:E59"/>
    <mergeCell ref="E32:E33"/>
    <mergeCell ref="E36:E37"/>
    <mergeCell ref="E40:E41"/>
    <mergeCell ref="E44:E45"/>
    <mergeCell ref="E48:E49"/>
    <mergeCell ref="E52:E53"/>
    <mergeCell ref="E56:E57"/>
    <mergeCell ref="B96:B97"/>
    <mergeCell ref="C96:C97"/>
    <mergeCell ref="E96:E97"/>
    <mergeCell ref="F96:F97"/>
    <mergeCell ref="I96:I97"/>
    <mergeCell ref="J96:J97"/>
    <mergeCell ref="K96:K97"/>
    <mergeCell ref="B98:B99"/>
    <mergeCell ref="C98:C99"/>
    <mergeCell ref="D98:D99"/>
    <mergeCell ref="E98:E99"/>
    <mergeCell ref="F98:F99"/>
    <mergeCell ref="I98:I99"/>
    <mergeCell ref="J98:J99"/>
    <mergeCell ref="K98:K99"/>
    <mergeCell ref="D96:D97"/>
    <mergeCell ref="K106:K107"/>
    <mergeCell ref="B100:B101"/>
    <mergeCell ref="C100:C101"/>
    <mergeCell ref="D100:D101"/>
    <mergeCell ref="E100:E101"/>
    <mergeCell ref="F100:F101"/>
    <mergeCell ref="I100:I101"/>
    <mergeCell ref="J100:J101"/>
    <mergeCell ref="K100:K101"/>
    <mergeCell ref="B102:B103"/>
    <mergeCell ref="C102:C103"/>
    <mergeCell ref="D102:D103"/>
    <mergeCell ref="E102:E103"/>
    <mergeCell ref="F102:F103"/>
    <mergeCell ref="I102:I103"/>
    <mergeCell ref="J102:J103"/>
    <mergeCell ref="K102:K103"/>
    <mergeCell ref="B108:B109"/>
    <mergeCell ref="C108:C109"/>
    <mergeCell ref="D108:D109"/>
    <mergeCell ref="E108:E109"/>
    <mergeCell ref="F108:F109"/>
    <mergeCell ref="I108:I109"/>
    <mergeCell ref="J108:J109"/>
    <mergeCell ref="K108:K109"/>
    <mergeCell ref="D94:D95"/>
    <mergeCell ref="B104:B105"/>
    <mergeCell ref="C104:C105"/>
    <mergeCell ref="D104:D105"/>
    <mergeCell ref="E104:E105"/>
    <mergeCell ref="F104:F105"/>
    <mergeCell ref="I104:I105"/>
    <mergeCell ref="J104:J105"/>
    <mergeCell ref="K104:K105"/>
    <mergeCell ref="B106:B107"/>
    <mergeCell ref="C106:C107"/>
    <mergeCell ref="D106:D107"/>
    <mergeCell ref="E106:E107"/>
    <mergeCell ref="F106:F107"/>
    <mergeCell ref="I106:I107"/>
    <mergeCell ref="J106:J107"/>
  </mergeCells>
  <pageMargins left="0" right="0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  <pageSetup paperSize="9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ADMIN</cp:lastModifiedBy>
  <cp:lastPrinted>2016-06-02T17:15:26Z</cp:lastPrinted>
  <dcterms:created xsi:type="dcterms:W3CDTF">2014-06-15T17:45:02Z</dcterms:created>
  <dcterms:modified xsi:type="dcterms:W3CDTF">2019-06-11T19:23:08Z</dcterms:modified>
</cp:coreProperties>
</file>